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10.63.250.10\介護保険係\HP用データ\処遇改善加算関係書類\R7.4\"/>
    </mc:Choice>
  </mc:AlternateContent>
  <bookViews>
    <workbookView xWindow="0" yWindow="0" windowWidth="15015" windowHeight="678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基本情報入力シート!$A$1:$AA$57</definedName>
    <definedName name="_xlnm.Print_Area" localSheetId="1">'別紙様式3-1（処遇改善加算　総括表）'!$A$1:$AL$168</definedName>
    <definedName name="_xlnm.Print_Area" localSheetId="2">'別紙様式3-2（処遇改善加算　個票）'!$A$1:$AF$29</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N7" i="26" l="1"/>
  <c r="T54" i="15" s="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authors>
    <author>塚原 遊尋(tsukahara-yuujin.xt6)</author>
    <author>作成者</author>
  </authors>
  <commentList>
    <comment ref="G18" authorId="0" shapeId="0">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authors>
    <author>作成者</author>
    <author>塚原 遊尋(tsukahara-yuujin.xt6)</author>
  </authors>
  <commentList>
    <comment ref="W21" authorId="0"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authors>
    <author>塚原 遊尋(tsukahara-yuujin.xt6)</author>
  </authors>
  <commentList>
    <comment ref="W12" authorId="0" shapeId="0">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0" shapeId="0">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<sst xmlns="http://schemas.openxmlformats.org/spreadsheetml/2006/main" count="4321" uniqueCount="2205">
  <si>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</si>
  <si>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</si>
  <si>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</si>
  <si>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</si>
  <si>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</si>
  <si>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</si>
  <si>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</si>
  <si>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</si>
  <si>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</si>
  <si>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</si>
  <si>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</si>
  <si>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</si>
  <si>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</si>
  <si>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</si>
  <si>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</si>
  <si>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</si>
  <si>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</si>
  <si>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</si>
  <si>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</si>
  <si>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</si>
  <si>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</si>
  <si>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</si>
  <si>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</si>
  <si>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</si>
  <si>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</si>
  <si>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</si>
  <si>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</si>
  <si>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</si>
  <si>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</si>
  <si>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</si>
  <si>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</si>
  <si>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</si>
  <si>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</si>
  <si>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</si>
  <si>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</si>
  <si>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</si>
  <si>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</si>
  <si>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</si>
  <si>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</si>
  <si>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</si>
  <si>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</si>
  <si>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</si>
  <si>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</si>
  <si>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</si>
  <si>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</si>
  <si>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</si>
  <si>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</si>
  <si>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</si>
  <si>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</si>
  <si>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</si>
  <si>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</si>
  <si>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</si>
  <si>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</si>
  <si>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</si>
  <si>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</si>
  <si>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</si>
  <si>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</si>
  <si>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</si>
  <si>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</si>
  <si>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</si>
  <si>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</si>
  <si>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</si>
  <si>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</si>
  <si>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</si>
  <si>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</si>
  <si>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</si>
  <si>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</si>
  <si>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</si>
  <si>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</si>
  <si>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</si>
  <si>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</si>
  <si>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</si>
  <si>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</si>
  <si>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</si>
  <si>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</si>
  <si>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</si>
  <si>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</si>
  <si>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</si>
  <si>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</si>
  <si>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</si>
  <si>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</si>
  <si>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</si>
  <si>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</si>
  <si>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</si>
  <si>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</si>
  <si>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</si>
  <si>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</si>
  <si>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</si>
  <si>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</si>
  <si>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</si>
  <si>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</si>
  <si>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</si>
  <si>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</si>
  <si>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</si>
  <si>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</si>
  <si>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</si>
  <si>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</si>
  <si>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</si>
  <si>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</si>
  <si>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</si>
  <si>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</si>
  <si>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</si>
  <si>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</si>
  <si>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</si>
  <si>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</si>
  <si>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</si>
  <si>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</si>
  <si>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</si>
  <si>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</si>
  <si>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</si>
  <si>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</si>
  <si>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</si>
  <si>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</si>
  <si>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</si>
  <si>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</si>
  <si>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</si>
  <si>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</si>
  <si>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</si>
  <si>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</si>
  <si>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</si>
  <si>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</si>
  <si>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</si>
  <si>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</si>
  <si>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</si>
  <si>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</si>
  <si>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</si>
  <si>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</si>
  <si>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</si>
  <si>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</si>
  <si>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</si>
  <si>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</si>
  <si>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</si>
  <si>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</si>
  <si>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</si>
  <si>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</si>
  <si>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</si>
  <si>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</si>
  <si>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</si>
  <si>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</si>
  <si>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</si>
  <si>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</si>
  <si>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</si>
  <si>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</si>
  <si>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</si>
  <si>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</si>
  <si>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</si>
  <si>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</si>
  <si>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</si>
  <si>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</si>
  <si>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</si>
  <si>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</si>
  <si>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</si>
  <si>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</si>
  <si>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</si>
  <si>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</si>
  <si>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</si>
  <si>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</si>
  <si>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</si>
  <si>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</si>
  <si>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</si>
  <si>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</si>
  <si>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</si>
  <si>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</si>
  <si>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</si>
  <si>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</si>
  <si>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</si>
  <si>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</si>
  <si>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</si>
  <si>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</si>
  <si>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</si>
  <si>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</si>
  <si>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</si>
  <si>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</si>
  <si>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</si>
  <si>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</si>
  <si>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</si>
  <si>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</si>
  <si>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</si>
  <si>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</si>
  <si>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</si>
  <si>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</si>
  <si>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</si>
  <si>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</si>
  <si>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</si>
  <si>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</si>
  <si>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</si>
  <si>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</si>
  <si>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</si>
  <si>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</si>
  <si>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</si>
  <si>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</si>
  <si>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</si>
  <si>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</si>
  <si>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</si>
  <si>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</si>
  <si>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</si>
  <si>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</si>
  <si>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</si>
  <si>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</si>
  <si>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</si>
  <si>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</si>
  <si>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</si>
  <si>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</si>
  <si>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</si>
  <si>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</si>
  <si>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</si>
  <si>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</si>
  <si>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</si>
  <si>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</si>
  <si>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</si>
  <si>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</si>
  <si>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</si>
  <si>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</si>
  <si>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</si>
  <si>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</si>
  <si>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</si>
  <si>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</si>
  <si>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</si>
  <si>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</si>
  <si>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</si>
  <si>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</si>
  <si>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</si>
  <si>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</si>
  <si>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</si>
  <si>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</si>
  <si>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</si>
  <si>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</si>
  <si>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</si>
  <si>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</si>
  <si>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</si>
  <si>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</si>
  <si>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</si>
  <si>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</si>
  <si>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</si>
  <si>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</si>
  <si>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</si>
  <si>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</si>
  <si>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</si>
  <si>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</si>
  <si>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</si>
  <si>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</si>
  <si>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</si>
  <si>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</si>
  <si>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</si>
  <si>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</si>
  <si>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</si>
  <si>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</si>
  <si>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</si>
  <si>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</si>
  <si>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</si>
  <si>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</si>
  <si>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</si>
  <si>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</si>
  <si>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</si>
  <si>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</si>
  <si>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</si>
  <si>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</si>
  <si>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</si>
  <si>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</si>
  <si>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</si>
  <si>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</si>
  <si>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</si>
  <si>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</si>
  <si>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</si>
  <si>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</si>
  <si>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</si>
  <si>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</si>
  <si>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</si>
  <si>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</si>
  <si>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</si>
  <si>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</si>
  <si>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</si>
  <si>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</si>
  <si>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</si>
  <si>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</si>
  <si>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</si>
  <si>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</si>
  <si>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</si>
  <si>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</si>
  <si>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</si>
  <si>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</si>
  <si>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</si>
  <si>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</si>
  <si>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</si>
  <si>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</si>
  <si>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</si>
  <si>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</si>
  <si>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</si>
  <si>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</si>
  <si>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</si>
  <si>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</si>
  <si>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</si>
  <si>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</si>
  <si>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</si>
  <si>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</si>
  <si>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</si>
  <si>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</si>
  <si>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</si>
  <si>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</si>
  <si>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</si>
  <si>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</si>
  <si>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</si>
  <si>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</si>
  <si>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</si>
  <si>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</si>
  <si>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</si>
  <si>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</si>
  <si>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</si>
  <si>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</si>
  <si>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</si>
  <si>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</si>
  <si>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</si>
  <si>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</si>
  <si>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</si>
  <si>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</si>
  <si>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</si>
  <si>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</si>
  <si>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</si>
  <si>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</si>
  <si>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</si>
  <si>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</si>
  <si>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</si>
  <si>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</si>
  <si>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</si>
  <si>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</si>
  <si>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</si>
  <si>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</si>
  <si>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</si>
  <si>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</si>
  <si>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</si>
  <si>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</si>
  <si>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</si>
  <si>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</si>
  <si>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</si>
  <si>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</si>
  <si>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</si>
  <si>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</si>
  <si>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</si>
  <si>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</si>
  <si>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</si>
  <si>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</si>
  <si>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</si>
  <si>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</si>
  <si>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</si>
  <si>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</si>
  <si>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</si>
  <si>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</si>
  <si>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</si>
  <si>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</si>
  <si>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</si>
  <si>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</si>
  <si>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</si>
  <si>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</si>
  <si>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</si>
  <si>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</si>
  <si>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</si>
  <si>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</si>
  <si>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</si>
  <si>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</si>
  <si>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</si>
  <si>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</si>
  <si>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</si>
  <si>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</si>
  <si>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</si>
  <si>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</si>
  <si>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</si>
  <si>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</si>
  <si>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</si>
  <si>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</si>
  <si>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</si>
  <si>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</si>
  <si>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</si>
  <si>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</si>
  <si>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</si>
  <si>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</si>
  <si>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</si>
  <si>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</si>
  <si>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</si>
  <si>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</si>
  <si>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</si>
  <si>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</si>
  <si>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</si>
  <si>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</si>
  <si>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</si>
  <si>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</si>
  <si>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</si>
  <si>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</si>
  <si>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</si>
  <si>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</si>
  <si>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</si>
  <si>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</si>
  <si>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</si>
  <si>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</si>
  <si>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</si>
  <si>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</si>
  <si>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</si>
  <si>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</si>
  <si>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</si>
  <si>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</si>
  <si>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</si>
  <si>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</si>
  <si>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</si>
  <si>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</si>
  <si>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</si>
  <si>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</si>
  <si>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</si>
  <si>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</si>
  <si>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</si>
  <si>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</si>
  <si>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</si>
  <si>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</si>
  <si>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</si>
  <si>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</si>
  <si>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</si>
  <si>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</si>
  <si>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</si>
  <si>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</si>
  <si>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</si>
  <si>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</si>
  <si>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</si>
  <si>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</si>
  <si>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</si>
  <si>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</si>
  <si>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</si>
  <si>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</si>
  <si>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</si>
  <si>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</si>
  <si>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</si>
  <si>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</si>
  <si>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</si>
  <si>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</si>
  <si>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</si>
  <si>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</si>
  <si>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</si>
  <si>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</si>
  <si>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</si>
  <si>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</si>
  <si>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</si>
  <si>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</si>
  <si>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</si>
  <si>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</si>
  <si>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</si>
  <si>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</si>
  <si>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</si>
  <si>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</si>
  <si>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</si>
  <si>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</si>
  <si>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</si>
  <si>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</si>
  <si>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</si>
  <si>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</si>
  <si>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</si>
  <si>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</si>
  <si>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</si>
  <si>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</si>
  <si>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</si>
  <si>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</si>
  <si>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</si>
  <si>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</si>
  <si>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</si>
  <si>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</si>
  <si>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</si>
  <si>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</si>
  <si>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</si>
  <si>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</si>
  <si>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</si>
  <si>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</si>
  <si>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</si>
  <si>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</si>
  <si>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</si>
  <si>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</si>
  <si>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</si>
  <si>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</si>
  <si>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</si>
  <si>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</si>
  <si>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</si>
  <si>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</si>
  <si>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</si>
  <si>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</si>
  <si>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</si>
  <si>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</si>
  <si>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</si>
  <si>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</si>
  <si>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</si>
  <si>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</si>
  <si>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</si>
  <si>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</si>
  <si>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</si>
  <si>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</si>
  <si>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</si>
  <si>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</si>
  <si>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</si>
  <si>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</si>
  <si>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</si>
  <si>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</si>
  <si>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</si>
  <si>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</si>
  <si>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</si>
  <si>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</si>
  <si>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</si>
  <si>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</si>
  <si>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</si>
  <si>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</si>
  <si>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</si>
  <si>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</si>
  <si>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</si>
  <si>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</si>
  <si>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</si>
  <si>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</si>
  <si>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</si>
  <si>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</si>
  <si>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</si>
  <si>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</si>
  <si>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</si>
  <si>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</si>
  <si>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</si>
  <si>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</si>
  <si>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</si>
  <si>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</si>
  <si>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</si>
  <si>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</si>
  <si>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</si>
  <si>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</si>
  <si>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</si>
  <si>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</si>
  <si>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</si>
  <si>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</si>
  <si>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</si>
  <si>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</si>
  <si>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</si>
  <si>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</si>
  <si>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</si>
  <si>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</si>
  <si>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</si>
  <si>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</si>
  <si>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</si>
  <si>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</si>
  <si>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</si>
  <si>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</si>
  <si>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</si>
  <si>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</si>
  <si>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</si>
  <si>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</si>
  <si>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</si>
  <si>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</si>
  <si>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</si>
  <si>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</si>
  <si>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</si>
  <si>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</si>
  <si>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</si>
  <si>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</si>
  <si>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</si>
  <si>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</si>
  <si>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</si>
  <si>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</si>
  <si>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</si>
  <si>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</si>
  <si>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</si>
  <si>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</si>
  <si>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</si>
  <si>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</si>
  <si>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</si>
  <si>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</si>
  <si>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</si>
  <si>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</si>
  <si>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</si>
  <si>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</si>
  <si>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</si>
  <si>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</si>
  <si>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</si>
  <si>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</si>
  <si>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</si>
  <si>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</si>
  <si>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</si>
  <si>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</si>
  <si>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</si>
  <si>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</si>
  <si>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</si>
  <si>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</si>
  <si>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</si>
  <si>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</si>
  <si>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</si>
  <si>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</si>
  <si>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</si>
  <si>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</si>
  <si>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</si>
  <si>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</si>
  <si>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</si>
  <si>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</si>
  <si>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</si>
  <si>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</si>
  <si>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</si>
  <si>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</si>
  <si>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</si>
  <si>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</si>
  <si>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</si>
  <si>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</si>
  <si>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</si>
  <si>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</si>
  <si>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</si>
  <si>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</si>
  <si>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</si>
  <si>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</si>
  <si>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</si>
  <si>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</si>
  <si>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</si>
  <si>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</si>
  <si>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</si>
  <si>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</si>
  <si>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</si>
  <si>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</si>
  <si>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</si>
  <si>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</si>
  <si>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</si>
  <si>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</si>
  <si>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</si>
  <si>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</si>
  <si>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</si>
  <si>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</si>
  <si>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</si>
  <si>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</si>
  <si>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</si>
  <si>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</si>
  <si>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</si>
  <si>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</si>
  <si>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</si>
  <si>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</si>
  <si>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</si>
  <si>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</si>
  <si>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</si>
  <si>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</si>
  <si>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</si>
  <si>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</si>
  <si>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</si>
  <si>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</si>
  <si>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</si>
  <si>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</si>
  <si>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</si>
  <si>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</si>
  <si>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</si>
  <si>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</si>
  <si>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</si>
  <si>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</si>
  <si>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</si>
  <si>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</si>
  <si>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</si>
  <si>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</si>
  <si>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</si>
  <si>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</si>
  <si>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</si>
  <si>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</si>
  <si>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</si>
  <si>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</si>
  <si>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</si>
  <si>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</si>
  <si>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</si>
  <si>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</si>
  <si>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</si>
  <si>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</si>
  <si>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</si>
  <si>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</si>
  <si>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</si>
  <si>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</si>
  <si>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</si>
  <si>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</si>
  <si>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</si>
  <si>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</si>
  <si>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</si>
  <si>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</si>
  <si>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</si>
  <si>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</si>
  <si>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</si>
  <si>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</si>
  <si>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</si>
  <si>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</si>
  <si>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</si>
  <si>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</si>
  <si>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</si>
  <si>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</si>
  <si>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</si>
  <si>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</si>
  <si>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</si>
  <si>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</si>
  <si>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</si>
  <si>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</si>
  <si>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</si>
  <si>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</si>
  <si>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</si>
  <si>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</si>
  <si>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</si>
  <si>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</si>
  <si>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</si>
  <si>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</si>
  <si>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</si>
  <si>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</si>
  <si>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</si>
  <si>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</si>
  <si>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</si>
  <si>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</si>
  <si>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</si>
  <si>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</si>
  <si>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</si>
  <si>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</si>
  <si>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</si>
  <si>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</si>
  <si>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</si>
  <si>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</si>
  <si>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</si>
  <si>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</si>
  <si>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</si>
  <si>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</si>
  <si>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</si>
  <si>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</si>
  <si>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</si>
  <si>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</si>
  <si>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</si>
  <si>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</si>
  <si>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</si>
  <si>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</si>
  <si>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</si>
  <si>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</si>
  <si>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</si>
  <si>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</si>
  <si>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</si>
  <si>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</si>
  <si>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</si>
  <si>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</si>
  <si>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</si>
  <si>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</si>
  <si>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</si>
  <si>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</si>
  <si>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</si>
  <si>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</si>
  <si>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</si>
  <si>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</si>
  <si>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</si>
  <si>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</si>
  <si>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</si>
  <si>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</si>
  <si>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</si>
  <si>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</si>
  <si>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</si>
  <si>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</si>
  <si>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</si>
  <si>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</si>
  <si>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</si>
  <si>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</si>
  <si>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</si>
  <si>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</si>
  <si>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</si>
  <si>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</si>
  <si>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</si>
  <si>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</si>
  <si>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</si>
  <si>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</si>
  <si>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</si>
  <si>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</si>
  <si>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</si>
  <si>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</si>
  <si>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</si>
  <si>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</si>
  <si>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</si>
  <si>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</si>
  <si>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</si>
  <si>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</si>
  <si>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</si>
  <si>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</si>
  <si>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</si>
  <si>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</si>
  <si>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</si>
  <si>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</si>
  <si>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</si>
  <si>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</si>
  <si>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</si>
  <si>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</si>
  <si>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</si>
  <si>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</si>
  <si>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</si>
  <si>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</si>
  <si>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</si>
  <si>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</si>
  <si>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</si>
  <si>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</si>
  <si>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</si>
  <si>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</si>
  <si>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</si>
  <si>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</si>
  <si>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</si>
  <si>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</si>
  <si>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</si>
  <si>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</si>
  <si>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</si>
  <si>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</si>
  <si>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</si>
  <si>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</si>
  <si>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</si>
  <si>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</si>
  <si>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</si>
  <si>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</si>
  <si>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</si>
  <si>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</si>
  <si>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</si>
  <si>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</si>
  <si>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</si>
  <si>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</si>
  <si>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</si>
  <si>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</si>
  <si>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</si>
  <si>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</si>
  <si>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</si>
  <si>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</si>
  <si>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</si>
  <si>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</si>
  <si>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</si>
  <si>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</si>
  <si>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</si>
  <si>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</si>
  <si>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</si>
  <si>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</si>
  <si>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</si>
  <si>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</si>
  <si>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</si>
  <si>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</si>
  <si>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</si>
  <si>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</si>
  <si>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</si>
  <si>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</si>
  <si>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</si>
  <si>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</si>
  <si>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</si>
  <si>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</si>
  <si>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</si>
  <si>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</si>
  <si>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</si>
  <si>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</si>
  <si>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</si>
  <si>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</si>
  <si>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</si>
  <si>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</si>
  <si>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</si>
  <si>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</si>
  <si>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</si>
  <si>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</si>
  <si>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</si>
  <si>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</si>
  <si>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</si>
  <si>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</si>
  <si>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</si>
  <si>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</si>
  <si>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</si>
  <si>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</si>
  <si>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</si>
  <si>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</si>
  <si>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</si>
  <si>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</si>
  <si>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</si>
  <si>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</si>
  <si>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</si>
  <si>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</si>
  <si>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</si>
  <si>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</si>
  <si>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</si>
  <si>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</si>
  <si>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</si>
  <si>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</si>
  <si>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</si>
  <si>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</si>
  <si>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</si>
  <si>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</si>
  <si>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</si>
  <si>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</si>
  <si>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</si>
  <si>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</si>
  <si>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</si>
  <si>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</si>
  <si>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</si>
  <si>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</si>
  <si>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</si>
  <si>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</si>
  <si>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</si>
  <si>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</si>
  <si>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</si>
  <si>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</si>
  <si>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</si>
  <si>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</si>
  <si>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</si>
  <si>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</si>
  <si>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</si>
  <si>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</si>
  <si>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</si>
  <si>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</si>
  <si>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</si>
  <si>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</si>
  <si>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</si>
  <si>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</si>
  <si>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</si>
  <si>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</si>
  <si>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</si>
  <si>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</si>
  <si>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</si>
  <si>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</si>
  <si>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</si>
  <si>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</si>
  <si>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</si>
  <si>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</si>
  <si>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</si>
  <si>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</si>
  <si>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</si>
  <si>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</si>
  <si>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</si>
  <si>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</si>
  <si>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</si>
  <si>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</si>
  <si>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</si>
  <si>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</si>
  <si>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</si>
  <si>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</si>
  <si>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</si>
  <si>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</si>
  <si>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</si>
  <si>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</si>
  <si>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</si>
  <si>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</si>
  <si>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</si>
  <si>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</si>
  <si>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</si>
  <si>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</si>
  <si>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</si>
  <si>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</si>
  <si>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</si>
  <si>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</si>
  <si>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</si>
  <si>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</si>
  <si>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</si>
  <si>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</si>
  <si>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</si>
  <si>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</si>
  <si>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</si>
  <si>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</si>
  <si>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</si>
  <si>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</si>
  <si>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</si>
  <si>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</si>
  <si>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</si>
  <si>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</si>
  <si>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</si>
  <si>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</si>
  <si>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</si>
  <si>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</si>
  <si>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</si>
  <si>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</si>
  <si>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</si>
  <si>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</si>
  <si>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</si>
  <si>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</si>
  <si>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</si>
  <si>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</si>
  <si>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</si>
  <si>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</si>
  <si>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</si>
  <si>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</si>
  <si>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</si>
  <si>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</si>
  <si>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</si>
  <si>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</si>
  <si>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</si>
  <si>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</si>
  <si>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</si>
  <si>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</si>
  <si>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</si>
  <si>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</si>
  <si>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</si>
  <si>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</si>
  <si>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</si>
  <si>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</si>
  <si>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</si>
  <si>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</si>
  <si>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</si>
  <si>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</si>
  <si>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</si>
  <si>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</si>
  <si>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</si>
  <si>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</si>
  <si>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</si>
  <si>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</si>
  <si>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</si>
  <si>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</si>
  <si>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</si>
  <si>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</si>
  <si>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</si>
  <si>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</si>
  <si>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</si>
  <si>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</si>
  <si>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</si>
  <si>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</si>
  <si>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</si>
  <si>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</si>
  <si>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</si>
  <si>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</si>
  <si>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</si>
  <si>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</si>
  <si>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</si>
  <si>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</si>
  <si>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</si>
  <si>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</si>
  <si>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</si>
  <si>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</si>
  <si>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</si>
  <si>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</si>
  <si>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</si>
  <si>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</si>
  <si>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</si>
  <si>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</si>
  <si>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</si>
  <si>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</si>
  <si>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</si>
  <si>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</si>
  <si>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</si>
  <si>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</si>
  <si>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</si>
  <si>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</si>
  <si>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</si>
  <si>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</si>
  <si>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</si>
  <si>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</si>
  <si>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</si>
  <si>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</si>
  <si>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</si>
  <si>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</si>
  <si>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</si>
  <si>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</si>
  <si>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</si>
  <si>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</si>
  <si>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</si>
  <si>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</si>
  <si>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</si>
  <si>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</si>
  <si>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</si>
  <si>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</si>
  <si>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</si>
  <si>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</si>
  <si>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</si>
  <si>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</si>
  <si>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</si>
  <si>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</si>
  <si>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</si>
  <si>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</si>
  <si>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</si>
  <si>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</si>
  <si>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</si>
  <si>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</si>
  <si>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</si>
  <si>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</si>
  <si>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</si>
  <si>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</si>
  <si>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</si>
  <si>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</si>
  <si>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</si>
  <si>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</si>
  <si>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</si>
  <si>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</si>
  <si>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</si>
  <si>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</si>
  <si>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</si>
  <si>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</si>
  <si>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</si>
  <si>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</si>
  <si>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</si>
  <si>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</si>
  <si>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</si>
  <si>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</si>
  <si>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</si>
  <si>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</si>
  <si>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</si>
  <si>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</si>
  <si>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</si>
  <si>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</si>
  <si>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</si>
  <si>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</si>
  <si>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</si>
  <si>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</si>
  <si>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</si>
  <si>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</si>
  <si>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</si>
  <si>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</si>
  <si>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</si>
  <si>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</si>
  <si>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</si>
  <si>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</si>
  <si>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</si>
  <si>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</si>
  <si>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</si>
  <si>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</si>
  <si>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</si>
  <si>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</si>
  <si>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</si>
  <si>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</si>
  <si>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</si>
  <si>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</si>
  <si>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</si>
  <si>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</si>
  <si>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</si>
  <si>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</si>
  <si>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</si>
  <si>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</si>
  <si>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</si>
  <si>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</si>
  <si>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</si>
  <si>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</si>
  <si>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</si>
  <si>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</si>
  <si>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</si>
  <si>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</si>
  <si>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</si>
  <si>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</si>
  <si>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</si>
  <si>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</si>
  <si>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</si>
  <si>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</si>
  <si>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</si>
  <si>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</si>
  <si>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</si>
  <si>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</si>
  <si>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</si>
  <si>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</si>
  <si>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</si>
  <si>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</si>
  <si>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</si>
  <si>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</si>
  <si>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</si>
  <si>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</si>
  <si>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</si>
  <si>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</si>
  <si>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</si>
  <si>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</si>
  <si>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</si>
  <si>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</si>
  <si>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</si>
  <si>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</si>
  <si>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</si>
  <si>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</si>
  <si>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</si>
  <si>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</si>
  <si>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</si>
  <si>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</si>
  <si>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</si>
  <si>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</si>
  <si>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</si>
  <si>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</si>
  <si>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</si>
  <si>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</si>
  <si>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</si>
  <si>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</si>
  <si>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</si>
  <si>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</si>
  <si>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</si>
  <si>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</si>
  <si>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</si>
  <si>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</si>
  <si>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</si>
  <si>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</si>
  <si>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</si>
  <si>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</si>
  <si>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</si>
  <si>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</si>
  <si>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</si>
  <si>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</si>
  <si>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</si>
  <si>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</si>
  <si>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</si>
  <si>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</si>
  <si>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</si>
  <si>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</si>
  <si>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</si>
  <si>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</si>
  <si>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</si>
  <si>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</si>
  <si>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</si>
  <si>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</si>
  <si>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</si>
  <si>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</si>
  <si>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</si>
  <si>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</si>
  <si>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</si>
  <si>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</si>
  <si>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</si>
  <si>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</si>
  <si>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</si>
  <si>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</si>
  <si>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</si>
  <si>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</si>
  <si>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</si>
  <si>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</si>
  <si>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</si>
  <si>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</si>
  <si>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</si>
  <si>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</si>
  <si>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</si>
  <si>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</si>
  <si>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</si>
  <si>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</si>
  <si>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</si>
  <si>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</si>
  <si>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</si>
  <si>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</si>
  <si>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</si>
  <si>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</si>
  <si>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</si>
  <si>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</si>
  <si>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</si>
  <si>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</si>
  <si>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</si>
  <si>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</si>
  <si>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</si>
  <si>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</si>
  <si>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</si>
  <si>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</si>
  <si>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</si>
  <si>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</si>
  <si>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</si>
  <si>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</si>
  <si>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</si>
  <si>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</si>
  <si>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</si>
  <si>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</si>
  <si>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</si>
  <si>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</si>
  <si>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</si>
  <si>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</si>
  <si>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</si>
  <si>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</si>
  <si>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</si>
  <si>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</si>
  <si>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</si>
  <si>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</si>
  <si>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</si>
  <si>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</si>
  <si>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</si>
  <si>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</si>
  <si>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</si>
  <si>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</si>
  <si>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</si>
  <si>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</si>
  <si>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</si>
  <si>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</si>
  <si>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</si>
  <si>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</si>
  <si>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</si>
  <si>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</si>
  <si>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</si>
  <si>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</si>
  <si>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</si>
  <si>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</si>
  <si>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</si>
  <si>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</si>
  <si>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</si>
  <si>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</si>
  <si>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</si>
  <si>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</si>
  <si>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</si>
  <si>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</si>
  <si>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</si>
  <si>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</si>
  <si>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</si>
  <si>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</si>
  <si>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</si>
  <si>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</si>
  <si>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</si>
  <si>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</si>
  <si>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</si>
  <si>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</si>
  <si>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</si>
  <si>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</si>
  <si>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</si>
  <si>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</si>
  <si>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</si>
  <si>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</si>
  <si>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</si>
  <si>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</si>
  <si>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</si>
  <si>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</si>
  <si>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</si>
  <si>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</si>
  <si>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</si>
  <si>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</si>
  <si>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</si>
  <si>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</si>
  <si>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</si>
  <si>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</si>
  <si>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</si>
  <si>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</si>
  <si>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</si>
  <si>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</si>
  <si>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</si>
  <si>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</si>
  <si>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</si>
  <si>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</si>
  <si>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</si>
  <si>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</si>
  <si>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</si>
  <si>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</si>
  <si>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</si>
  <si>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</si>
  <si>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</si>
  <si>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</si>
  <si>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</si>
  <si>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</si>
  <si>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</si>
  <si>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</si>
  <si>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</si>
  <si>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</si>
  <si>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</si>
  <si>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</si>
  <si>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</si>
  <si>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</si>
  <si>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</si>
  <si>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</si>
  <si>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</si>
  <si>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</si>
  <si>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</si>
  <si>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</si>
  <si>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</si>
  <si>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</si>
  <si>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</si>
  <si>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</si>
  <si>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</si>
  <si>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</si>
  <si>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</si>
  <si>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</si>
  <si>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</si>
  <si>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</si>
  <si>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</si>
  <si>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</si>
  <si>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</si>
  <si>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</si>
  <si>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</si>
  <si>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</si>
  <si>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</si>
  <si>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</si>
  <si>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</si>
  <si>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</si>
  <si>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</si>
  <si>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</si>
  <si>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</si>
  <si>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</si>
  <si>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</si>
  <si>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</si>
  <si>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</si>
  <si>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</si>
  <si>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</si>
  <si>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</si>
  <si>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</si>
  <si>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</si>
  <si>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</si>
  <si>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</si>
  <si>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</si>
  <si>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</si>
  <si>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</si>
  <si>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</si>
  <si>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</si>
  <si>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</si>
  <si>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</si>
  <si>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</si>
  <si>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</si>
  <si>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</si>
  <si>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</si>
  <si>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</si>
  <si>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</si>
  <si>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</si>
  <si>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</si>
  <si>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</si>
  <si>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</si>
  <si>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</si>
  <si>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</si>
  <si>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</si>
  <si>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</si>
  <si>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</si>
  <si>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</si>
  <si>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</si>
  <si>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</si>
  <si>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</si>
  <si>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</si>
  <si>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</si>
  <si>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</si>
  <si>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</si>
  <si>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</si>
  <si>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</si>
  <si>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</si>
  <si>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</si>
  <si>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</si>
  <si>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</si>
  <si>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</si>
  <si>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</si>
  <si>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</si>
  <si>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</si>
  <si>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</si>
  <si>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</si>
  <si>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</si>
  <si>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</si>
  <si>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</si>
  <si>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</si>
  <si>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</si>
  <si>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</si>
  <si>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</si>
  <si>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</si>
  <si>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</si>
  <si>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</si>
  <si>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</si>
  <si>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</si>
  <si>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</si>
  <si>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</si>
  <si>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</si>
  <si>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</si>
  <si>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</si>
  <si>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</si>
  <si>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</si>
  <si>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</si>
  <si>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</si>
  <si>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</si>
  <si>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</si>
  <si>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</si>
  <si>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</si>
  <si>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</si>
  <si>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</si>
  <si>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</si>
  <si>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</si>
  <si>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</si>
  <si>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</si>
  <si>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</si>
  <si>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</si>
  <si>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</si>
  <si>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</si>
  <si>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</si>
  <si>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</si>
  <si>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</si>
  <si>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</si>
  <si>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</si>
  <si>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</si>
  <si>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</si>
  <si>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</si>
  <si>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</si>
  <si>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</si>
  <si>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</si>
  <si>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</si>
  <si>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</si>
  <si>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</si>
  <si>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</si>
  <si>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</si>
  <si>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</si>
  <si>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</si>
  <si>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</si>
  <si>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</si>
  <si>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</si>
  <si>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</si>
  <si>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</si>
  <si>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</si>
  <si>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</si>
  <si>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</si>
  <si>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</si>
  <si>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</si>
  <si>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</si>
  <si>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</si>
  <si>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</si>
  <si>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</si>
  <si>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</si>
  <si>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</si>
  <si>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</si>
  <si>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</si>
  <si>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</si>
  <si>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</si>
  <si>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</si>
  <si>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</si>
  <si>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</si>
  <si>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</si>
  <si>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</si>
  <si>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</si>
  <si>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</si>
  <si>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</si>
  <si>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</si>
  <si>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</si>
  <si>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</si>
  <si>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</si>
  <si>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</si>
  <si>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</si>
  <si>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</si>
  <si>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</si>
  <si>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</si>
  <si>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</si>
  <si>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</si>
  <si>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</si>
  <si>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</si>
  <si>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</si>
  <si>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</si>
  <si>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</si>
  <si>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</si>
  <si>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</si>
  <si>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</si>
  <si>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</si>
  <si>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</si>
  <si>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</si>
  <si>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</si>
  <si>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</si>
  <si>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</si>
  <si>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</si>
  <si>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</si>
  <si>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</si>
  <si>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</si>
  <si>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</si>
  <si>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</si>
  <si>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</si>
  <si>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</si>
  <si>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</si>
  <si>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</si>
  <si>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</si>
  <si>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</si>
  <si>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</si>
  <si>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</si>
  <si>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</si>
  <si>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</si>
  <si>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</si>
  <si>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</si>
  <si>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</si>
  <si>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</si>
  <si>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</si>
  <si>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</si>
  <si>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</si>
  <si>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</si>
  <si>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</si>
  <si>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</si>
  <si>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</si>
  <si>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</si>
  <si>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</si>
  <si>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</si>
  <si>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</si>
  <si>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</si>
  <si>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</si>
  <si>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</si>
  <si>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</si>
  <si>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</si>
  <si>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</si>
  <si>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</si>
  <si>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</si>
  <si>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</si>
  <si>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</si>
  <si>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</si>
  <si>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</si>
  <si>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</si>
  <si>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</si>
  <si>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</si>
  <si>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</si>
  <si>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</si>
  <si>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</si>
  <si>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</si>
  <si>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</si>
  <si>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</si>
  <si>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</si>
  <si>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</si>
  <si>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</si>
  <si>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</si>
  <si>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</si>
  <si>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</si>
  <si>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</si>
  <si>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</si>
  <si>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</si>
  <si>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</si>
  <si>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</si>
  <si>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</si>
  <si>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</si>
  <si>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</si>
  <si>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</si>
  <si>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</si>
  <si>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</si>
  <si>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</si>
  <si>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</si>
  <si>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</si>
  <si>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</si>
  <si>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</si>
  <si>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</si>
  <si>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</si>
  <si>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</si>
  <si>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</si>
  <si>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</si>
  <si>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</si>
  <si>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</si>
  <si>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</si>
  <si>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</si>
  <si>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</si>
  <si>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</si>
  <si>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</si>
  <si>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</si>
  <si>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</si>
  <si>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</si>
  <si>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</si>
  <si>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</si>
  <si>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</si>
  <si>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</si>
  <si>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</si>
  <si>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</si>
  <si>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</si>
  <si>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</si>
  <si>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</si>
  <si>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</si>
  <si>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</si>
  <si>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</si>
  <si>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</si>
  <si>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</si>
  <si>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</si>
  <si>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</si>
  <si>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</si>
  <si>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</si>
  <si>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</si>
  <si>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</si>
  <si>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</si>
  <si>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</si>
  <si>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</si>
  <si>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</si>
  <si>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</si>
  <si>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</si>
  <si>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</si>
  <si>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</si>
  <si>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</si>
  <si>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</si>
  <si>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</si>
  <si>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</si>
  <si>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</si>
  <si>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</si>
  <si>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</si>
  <si>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</si>
  <si>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</si>
  <si>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</si>
  <si>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</si>
  <si>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</si>
  <si>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</si>
  <si>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</si>
  <si>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</si>
  <si>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</si>
  <si>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</si>
  <si>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</si>
  <si>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</si>
  <si>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</si>
  <si>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</si>
  <si>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</si>
  <si>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</si>
  <si>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</si>
  <si>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</si>
  <si>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</si>
  <si>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</si>
  <si>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</si>
  <si>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</si>
  <si>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</si>
  <si>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</si>
  <si>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</si>
  <si>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</si>
  <si>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</si>
  <si>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</si>
  <si>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</si>
  <si>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</si>
  <si>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</si>
  <si>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</si>
  <si>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</si>
  <si>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</si>
  <si>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</si>
  <si>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</si>
  <si>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</si>
  <si>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</si>
  <si>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</si>
  <si>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</si>
  <si>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</si>
  <si>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</si>
  <si>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</si>
  <si>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</si>
  <si>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</si>
  <si>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</si>
  <si>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</si>
  <si>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</si>
  <si>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</si>
  <si>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</si>
  <si>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</si>
  <si>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</si>
  <si>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</si>
  <si>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</si>
  <si>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</si>
  <si>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</si>
  <si>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</si>
  <si>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</si>
  <si>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</si>
  <si>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</si>
  <si>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</si>
  <si>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</si>
  <si>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</si>
  <si>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</si>
  <si>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</si>
  <si>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</si>
  <si>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</si>
  <si>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</si>
  <si>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</si>
  <si>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</si>
  <si>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</si>
  <si>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</si>
  <si>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</si>
  <si>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</si>
  <si>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</si>
  <si>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</si>
  <si>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</si>
  <si>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</si>
  <si>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</si>
  <si>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</si>
  <si>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</si>
  <si>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</si>
  <si>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</si>
  <si>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</si>
  <si>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</si>
  <si>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</si>
  <si>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</si>
  <si>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</si>
  <si>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</si>
  <si>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</si>
  <si>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</si>
  <si>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</si>
  <si>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</si>
  <si>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</si>
  <si>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</si>
  <si>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</si>
  <si>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</si>
  <si>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</si>
  <si>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</si>
  <si>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</si>
  <si>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</si>
  <si>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</si>
  <si>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</si>
  <si>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</si>
  <si>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</si>
  <si>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</si>
  <si>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</si>
  <si>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</si>
  <si>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</si>
  <si>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</si>
  <si>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</si>
  <si>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</si>
  <si>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</si>
  <si>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</si>
  <si>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</si>
  <si>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</si>
  <si>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</si>
  <si>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</si>
  <si>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</si>
  <si>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</si>
  <si>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</si>
  <si>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</si>
  <si>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</si>
  <si>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</si>
  <si>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</si>
  <si>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</si>
  <si>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</si>
  <si>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</si>
  <si>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</si>
  <si>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</si>
  <si>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</si>
  <si>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</si>
  <si>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</si>
  <si>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</si>
  <si>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</si>
  <si>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</si>
  <si>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</si>
  <si>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</si>
  <si>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</si>
  <si>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</si>
  <si>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</si>
  <si>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</si>
  <si>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</si>
  <si>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</si>
  <si>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</si>
  <si>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</si>
  <si>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</si>
  <si>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</si>
  <si>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</si>
  <si>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</si>
  <si>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</si>
  <si>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</si>
  <si>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</si>
  <si>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</si>
  <si>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</si>
  <si>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</si>
  <si>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</si>
  <si>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</si>
  <si>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</si>
  <si>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</si>
  <si>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</si>
  <si>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</si>
  <si>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</si>
  <si>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</si>
  <si>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</si>
  <si>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</si>
  <si>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</si>
  <si>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</si>
  <si>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</si>
  <si>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</si>
  <si>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</si>
  <si>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</si>
  <si>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</si>
  <si>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</si>
  <si>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</si>
  <si>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</si>
  <si>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</si>
  <si>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</si>
  <si>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</si>
  <si>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</si>
  <si>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</si>
  <si>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</si>
  <si>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</si>
  <si>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</si>
  <si>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</si>
  <si>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</si>
  <si>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</si>
  <si>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</si>
  <si>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</si>
  <si>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</si>
  <si>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</si>
  <si>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</si>
  <si>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</si>
  <si>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</si>
  <si>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</si>
  <si>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</si>
  <si>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</si>
  <si>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</si>
  <si>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</si>
  <si>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</si>
  <si>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</si>
  <si>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</si>
  <si>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</si>
  <si>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</si>
  <si>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</si>
  <si>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</si>
  <si>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</si>
  <si>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</si>
  <si>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</si>
  <si>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</si>
  <si>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</si>
  <si>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</si>
  <si>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</si>
  <si>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</si>
  <si>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</si>
  <si>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</si>
  <si>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</si>
  <si>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</si>
  <si>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</si>
  <si>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</si>
  <si>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</si>
  <si>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</si>
  <si>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</si>
  <si>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</si>
  <si>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</si>
  <si>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</si>
  <si>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</si>
  <si>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</si>
  <si>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</si>
  <si>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</si>
  <si>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</si>
  <si>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</si>
  <si>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</si>
  <si>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</si>
  <si>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</si>
  <si>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</si>
  <si>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</si>
  <si>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</si>
  <si>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</si>
  <si>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</si>
  <si>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</si>
  <si>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</si>
  <si>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</si>
  <si>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</si>
  <si>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</si>
  <si>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</si>
  <si>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</si>
  <si>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</si>
  <si>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</si>
  <si>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</si>
  <si>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</si>
  <si>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</si>
  <si>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</si>
  <si>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</si>
  <si>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</si>
  <si>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</si>
  <si>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</si>
  <si>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</si>
  <si>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</si>
  <si>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</si>
  <si>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</si>
  <si>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</si>
  <si>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</si>
  <si>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</si>
  <si>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</si>
  <si>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</si>
  <si>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</si>
  <si>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</si>
  <si>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</si>
  <si>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</si>
  <si>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</si>
  <si>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</si>
  <si>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</si>
  <si>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</si>
  <si>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</si>
  <si>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</si>
  <si>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</si>
  <si>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</si>
  <si>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</si>
  <si>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</si>
  <si>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</si>
  <si>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</si>
  <si>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</si>
  <si>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</si>
  <si>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</si>
  <si>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</si>
  <si>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</si>
  <si>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</si>
  <si>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</si>
  <si>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</si>
  <si>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</si>
  <si>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</si>
  <si>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</si>
  <si>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</si>
  <si>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</si>
  <si>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</si>
  <si>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</si>
  <si>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</si>
  <si>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</si>
  <si>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</si>
  <si>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</si>
  <si>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</si>
  <si>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</si>
  <si>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</si>
  <si>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</si>
  <si>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</si>
  <si>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</si>
  <si>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</si>
  <si>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</si>
  <si>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</si>
  <si>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</si>
  <si>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</si>
  <si>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</si>
  <si>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</si>
  <si>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</si>
  <si>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</si>
  <si>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</si>
  <si>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</si>
  <si>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</si>
  <si>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</si>
  <si>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</si>
  <si>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</si>
  <si>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</si>
  <si>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</si>
  <si>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</si>
  <si>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</si>
  <si>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</si>
  <si>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</si>
  <si>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</si>
  <si>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</si>
  <si>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</si>
  <si>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</si>
  <si>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</si>
  <si>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</si>
  <si>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</si>
  <si>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</si>
  <si>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</si>
  <si>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</si>
  <si>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</si>
  <si>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</si>
  <si>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</si>
  <si>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</si>
  <si>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</si>
  <si>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</si>
  <si>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</si>
  <si>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</si>
  <si>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</si>
  <si>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</si>
  <si>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</si>
  <si>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</si>
  <si>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</si>
  <si>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</si>
  <si>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</si>
  <si>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</si>
  <si>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</si>
  <si>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</si>
  <si>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</si>
  <si>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</si>
  <si>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</si>
  <si>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</si>
  <si>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</si>
  <si>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</si>
  <si>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</si>
  <si>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</si>
  <si>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</si>
  <si>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</si>
  <si>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</si>
  <si>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</si>
  <si>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</si>
  <si>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</si>
  <si>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</si>
  <si>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</si>
  <si>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</si>
  <si>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</si>
  <si>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</si>
  <si>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</si>
  <si>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</si>
  <si>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</si>
  <si>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</si>
  <si>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</si>
  <si>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</si>
  <si>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</si>
  <si>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</si>
  <si>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</si>
  <si>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</si>
  <si>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</si>
  <si>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</si>
  <si>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</si>
  <si>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</si>
  <si>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</si>
  <si>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</si>
  <si>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</si>
  <si>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</si>
  <si>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</si>
  <si>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</si>
  <si>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</si>
  <si>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</si>
  <si>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</si>
  <si>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</si>
  <si>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</si>
  <si>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</si>
  <si>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</si>
  <si>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</si>
  <si>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</si>
  <si>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</si>
  <si>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</si>
  <si>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</si>
  <si>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</si>
  <si>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</si>
  <si>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</si>
  <si>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</si>
  <si>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</si>
  <si>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</si>
  <si>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</si>
  <si>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</si>
  <si>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</si>
  <si>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</si>
  <si>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</si>
  <si>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</si>
  <si>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</si>
  <si>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</si>
  <si>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</si>
  <si>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</si>
  <si>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</si>
  <si>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</si>
  <si>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</si>
  <si>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</si>
  <si>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</si>
  <si>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</si>
  <si>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</si>
  <si>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</si>
  <si>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</si>
  <si>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</si>
  <si>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</si>
  <si>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</si>
  <si>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</si>
  <si>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</si>
  <si>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</si>
  <si>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</si>
  <si>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</si>
  <si>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</si>
  <si>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</si>
  <si>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</si>
  <si>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</si>
  <si>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</si>
  <si>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</si>
  <si>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</si>
  <si>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</si>
  <si>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</si>
  <si>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</si>
  <si>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</si>
  <si>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</si>
  <si>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</si>
  <si>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</si>
  <si>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</si>
  <si>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</si>
  <si>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</si>
  <si>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</si>
  <si>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</si>
  <si>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</si>
  <si>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</si>
  <si>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</si>
  <si>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</si>
  <si>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</si>
  <si>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</si>
  <si>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</si>
  <si>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</si>
  <si>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</si>
  <si>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</si>
  <si>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</si>
  <si>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</si>
  <si>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</si>
  <si>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</si>
  <si>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</si>
  <si>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</si>
  <si>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</si>
  <si>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</si>
  <si>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</si>
  <si>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</si>
  <si>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</si>
  <si>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</si>
  <si>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</si>
  <si>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</si>
  <si>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</si>
  <si>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</si>
  <si>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</si>
  <si>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</si>
  <si>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</si>
  <si>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</si>
  <si>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</si>
  <si>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</si>
  <si>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</si>
  <si>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</si>
  <si>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</si>
  <si>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</si>
  <si>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</si>
  <si>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</si>
  <si>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</si>
  <si>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</si>
  <si>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</si>
  <si>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</si>
  <si>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</si>
  <si>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</si>
  <si>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</si>
  <si>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</si>
  <si>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</si>
  <si>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</si>
  <si>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</si>
  <si>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</si>
  <si>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</si>
  <si>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</si>
  <si>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</si>
  <si>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</si>
  <si>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</si>
  <si>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</si>
  <si>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</si>
  <si>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</si>
  <si>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</si>
  <si>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</si>
  <si>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</si>
  <si>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</si>
  <si>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</si>
  <si>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</si>
  <si>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</si>
  <si>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</si>
  <si>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</si>
  <si>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</si>
  <si>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</si>
  <si>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</si>
  <si>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</si>
  <si>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</si>
  <si>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</si>
  <si>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</si>
  <si>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</si>
  <si>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</si>
  <si>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</si>
  <si>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</si>
  <si>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</si>
  <si>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</si>
  <si>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</si>
  <si>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</si>
  <si>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</si>
  <si>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</si>
  <si>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</si>
  <si>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</si>
  <si>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</si>
  <si>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</si>
  <si>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</si>
  <si>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</si>
  <si>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</si>
  <si>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</si>
  <si>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</si>
  <si>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</si>
  <si>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</si>
  <si>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</si>
  <si>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</si>
  <si>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</si>
  <si>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</si>
  <si>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</si>
  <si>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</si>
  <si>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</si>
  <si>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</si>
  <si>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</si>
  <si>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</si>
  <si>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</si>
  <si>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</si>
  <si>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</si>
  <si>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</si>
  <si>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</si>
  <si>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</si>
  <si>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</si>
  <si>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</si>
  <si>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</si>
  <si>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</si>
  <si>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</si>
  <si>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</si>
  <si>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</si>
  <si>
    <t>阿久比町</t>
    <rPh sb="0" eb="4">
      <t>アグイチョウ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</si>
</sst>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xmlns=""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xmlns=""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xmlns=""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xmlns=""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xmlns=""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xmlns=""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xmlns=""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xmlns=""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xmlns=""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xmlns=""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xmlns=""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xmlns=""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xmlns=""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xmlns=""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xmlns=""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xmlns=""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xmlns=""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xmlns=""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xmlns=""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xmlns=""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xmlns=""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xmlns="" id="{00000000-0008-0000-0100-00001B000000}"/>
                </a:ext>
              </a:extLst>
            </xdr:cNvPr>
            <xdr:cNvGrpSpPr>
              <a:grpSpLocks/>
            </xdr:cNvGrpSpPr>
          </xdr:nvGrpSpPr>
          <xdr:grpSpPr bwMode="auto">
            <a:xfrm>
              <a:off x="1041888" y="35205865"/>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xmlns="" id="{00000000-0008-0000-0100-00003F000000}"/>
                </a:ext>
              </a:extLst>
            </xdr:cNvPr>
            <xdr:cNvGrpSpPr>
              <a:grpSpLocks/>
            </xdr:cNvGrpSpPr>
          </xdr:nvGrpSpPr>
          <xdr:grpSpPr bwMode="auto">
            <a:xfrm>
              <a:off x="1041888" y="36378173"/>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xmlns="" id="{00000000-0008-0000-0100-000039000000}"/>
                </a:ext>
              </a:extLst>
            </xdr:cNvPr>
            <xdr:cNvGrpSpPr>
              <a:grpSpLocks/>
            </xdr:cNvGrpSpPr>
          </xdr:nvGrpSpPr>
          <xdr:grpSpPr bwMode="auto">
            <a:xfrm>
              <a:off x="1041888" y="35205865"/>
              <a:ext cx="193431" cy="219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xmlns=""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xmlns=""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xmlns="" id="{00000000-0008-0000-0100-00000C000000}"/>
                </a:ext>
              </a:extLst>
            </xdr:cNvPr>
            <xdr:cNvGrpSpPr>
              <a:grpSpLocks/>
            </xdr:cNvGrpSpPr>
          </xdr:nvGrpSpPr>
          <xdr:grpSpPr bwMode="auto">
            <a:xfrm>
              <a:off x="1041888" y="16588154"/>
              <a:ext cx="193431"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xmlns="" id="{00000000-0008-0000-0100-00000D000000}"/>
                </a:ext>
              </a:extLst>
            </xdr:cNvPr>
            <xdr:cNvGrpSpPr>
              <a:grpSpLocks/>
            </xdr:cNvGrpSpPr>
          </xdr:nvGrpSpPr>
          <xdr:grpSpPr bwMode="auto">
            <a:xfrm>
              <a:off x="1041888" y="19174558"/>
              <a:ext cx="193431"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xmlns="" id="{00000000-0008-0000-0100-00000E000000}"/>
                </a:ext>
              </a:extLst>
            </xdr:cNvPr>
            <xdr:cNvGrpSpPr>
              <a:grpSpLocks/>
            </xdr:cNvGrpSpPr>
          </xdr:nvGrpSpPr>
          <xdr:grpSpPr bwMode="auto">
            <a:xfrm>
              <a:off x="844062" y="21951462"/>
              <a:ext cx="178776"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xmlns=""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xmlns="" id="{00000000-0008-0000-0100-000014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xmlns="" id="{00000000-0008-0000-0100-00001A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xmlns=""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xmlns=""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xmlns=""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xmlns=""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xmlns=""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xmlns=""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xmlns=""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xmlns=""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xmlns=""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xmlns=""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xmlns=""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xmlns=""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xmlns=""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xmlns=""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xmlns=""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xmlns=""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2</xdr:col>
          <xdr:colOff>171450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xmlns=""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xmlns=""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xmlns="" id="{00000000-0008-0000-0100-000005000000}"/>
            </a:ext>
          </a:extLst>
        </xdr:cNvPr>
        <xdr:cNvGrpSpPr/>
      </xdr:nvGrpSpPr>
      <xdr:grpSpPr>
        <a:xfrm>
          <a:off x="11744764" y="265966"/>
          <a:ext cx="7378505" cy="2856179"/>
          <a:chOff x="7690220" y="129179"/>
          <a:chExt cx="6760829" cy="2847973"/>
        </a:xfrm>
      </xdr:grpSpPr>
      <xdr:grpSp>
        <xdr:nvGrpSpPr>
          <xdr:cNvPr id="54" name="グループ化 53">
            <a:extLst>
              <a:ext uri="{FF2B5EF4-FFF2-40B4-BE49-F238E27FC236}">
                <a16:creationId xmlns:a16="http://schemas.microsoft.com/office/drawing/2014/main" xmlns=""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xmlns=""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xmlns=""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xmlns=""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xmlns=""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xmlns=""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xmlns=""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xmlns=""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xmlns=""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xmlns=""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xmlns=""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xmlns=""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xmlns=""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xmlns="" id="{7A85947E-421E-404E-B2CA-5D8F08E5D05E}"/>
                </a:ext>
              </a:extLst>
            </xdr:cNvPr>
            <xdr:cNvGrpSpPr>
              <a:grpSpLocks/>
            </xdr:cNvGrpSpPr>
          </xdr:nvGrpSpPr>
          <xdr:grpSpPr bwMode="auto">
            <a:xfrm>
              <a:off x="1041888" y="31318640"/>
              <a:ext cx="189621"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xmlns="" id="{2BB6F6ED-390C-4E4F-B286-5601423E23F3}"/>
                </a:ext>
              </a:extLst>
            </xdr:cNvPr>
            <xdr:cNvGrpSpPr>
              <a:grpSpLocks/>
            </xdr:cNvGrpSpPr>
          </xdr:nvGrpSpPr>
          <xdr:grpSpPr bwMode="auto">
            <a:xfrm>
              <a:off x="1041888" y="34839519"/>
              <a:ext cx="189621" cy="2491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xmlns=""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xmlns=""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xmlns=""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xmlns=""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180975</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xmlns=""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xmlns=""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xmlns=""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xmlns=""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xmlns=""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5</xdr:col>
          <xdr:colOff>180975</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xmlns=""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xmlns=""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xmlns=""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xmlns=""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xmlns=""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xmlns=""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xmlns=""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xmlns=""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xmlns=""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xmlns=""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xmlns=""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xmlns=""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xmlns=""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5</xdr:col>
          <xdr:colOff>180975</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xmlns=""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xmlns=""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xmlns=""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xmlns=""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xmlns=""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xmlns=""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xmlns=""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xmlns=""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xmlns="" id="{00000000-0008-0000-0300-000003000000}"/>
            </a:ext>
          </a:extLst>
        </xdr:cNvPr>
        <xdr:cNvGrpSpPr/>
      </xdr:nvGrpSpPr>
      <xdr:grpSpPr>
        <a:xfrm>
          <a:off x="25641300" y="442689"/>
          <a:ext cx="6682068" cy="1208311"/>
          <a:chOff x="8122232" y="141626"/>
          <a:chExt cx="7060547" cy="13175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xmlns=""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xmlns=""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v>0</v>
          </cell>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E2038"/>
  <sheetViews>
    <sheetView showGridLines="0" tabSelected="1" view="pageBreakPreview" zoomScaleNormal="100" zoomScaleSheetLayoutView="100" workbookViewId="0">
      <selection activeCell="AA57" sqref="A1:AA57"/>
    </sheetView>
  </sheetViews>
  <sheetFormatPr defaultColWidth="9" defaultRowHeight="20.100000000000001" customHeight="1"/>
  <cols>
    <col min="1" max="1" width="4.625" style="126" customWidth="1"/>
    <col min="2" max="2" width="11" style="126" customWidth="1"/>
    <col min="3" max="12" width="2.625" style="510" customWidth="1"/>
    <col min="13" max="17" width="2.75" style="167" customWidth="1"/>
    <col min="18" max="22" width="2.625" style="167" customWidth="1"/>
    <col min="23" max="23" width="14.125" style="167" customWidth="1"/>
    <col min="24" max="24" width="25" style="167" customWidth="1"/>
    <col min="25" max="25" width="30.75" style="167" customWidth="1"/>
    <col min="26" max="26" width="8.625" style="126" customWidth="1"/>
    <col min="27" max="27" width="9.125" style="126" customWidth="1"/>
    <col min="28" max="28" width="7.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15" customHeight="1">
      <c r="A3" s="581" t="s">
        <v>2202</v>
      </c>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row>
    <row r="4" spans="1:29" s="393" customFormat="1" ht="30.75" customHeight="1">
      <c r="A4" s="582" t="s">
        <v>2135</v>
      </c>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80" t="s">
        <v>2105</v>
      </c>
      <c r="B6" s="580"/>
      <c r="C6" s="580"/>
      <c r="D6" s="580"/>
      <c r="E6" s="580"/>
      <c r="F6" s="580"/>
      <c r="G6" s="580"/>
      <c r="H6" s="580"/>
      <c r="I6" s="580"/>
      <c r="J6" s="580"/>
      <c r="K6" s="580"/>
      <c r="L6" s="580"/>
      <c r="M6" s="580"/>
      <c r="N6" s="580"/>
      <c r="O6" s="580"/>
      <c r="P6" s="580"/>
      <c r="Q6" s="580"/>
      <c r="R6" s="580"/>
      <c r="S6" s="580"/>
      <c r="T6" s="580"/>
      <c r="U6" s="580"/>
      <c r="V6" s="580"/>
      <c r="W6" s="580"/>
      <c r="X6" s="580"/>
      <c r="Y6" s="580"/>
      <c r="Z6" s="580"/>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81" t="s">
        <v>2187</v>
      </c>
      <c r="B14" s="581"/>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2" t="s">
        <v>2137</v>
      </c>
      <c r="C18" s="573"/>
      <c r="D18" s="573"/>
      <c r="E18" s="573"/>
      <c r="F18" s="574"/>
      <c r="G18" s="599" t="s">
        <v>2204</v>
      </c>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78" t="s">
        <v>4</v>
      </c>
      <c r="D22" s="578"/>
      <c r="E22" s="578"/>
      <c r="F22" s="578"/>
      <c r="G22" s="578"/>
      <c r="H22" s="578"/>
      <c r="I22" s="578"/>
      <c r="J22" s="578"/>
      <c r="K22" s="578"/>
      <c r="L22" s="579"/>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78" t="s">
        <v>5</v>
      </c>
      <c r="D23" s="578"/>
      <c r="E23" s="578"/>
      <c r="F23" s="578"/>
      <c r="G23" s="578"/>
      <c r="H23" s="578"/>
      <c r="I23" s="578"/>
      <c r="J23" s="578"/>
      <c r="K23" s="578"/>
      <c r="L23" s="579"/>
      <c r="M23" s="558"/>
      <c r="N23" s="559"/>
      <c r="O23" s="559"/>
      <c r="P23" s="559"/>
      <c r="Q23" s="559"/>
      <c r="R23" s="559"/>
      <c r="S23" s="559"/>
      <c r="T23" s="559"/>
      <c r="U23" s="560"/>
      <c r="V23" s="560"/>
      <c r="W23" s="561"/>
      <c r="X23" s="562"/>
      <c r="Y23" s="251"/>
      <c r="Z23" s="251"/>
      <c r="AA23" s="251"/>
      <c r="AC23" s="126" t="s">
        <v>6</v>
      </c>
    </row>
    <row r="24" spans="1:31" ht="20.100000000000001" customHeight="1" thickBot="1">
      <c r="A24" s="251"/>
      <c r="B24" s="397" t="s">
        <v>7</v>
      </c>
      <c r="C24" s="578" t="s">
        <v>8</v>
      </c>
      <c r="D24" s="578"/>
      <c r="E24" s="578"/>
      <c r="F24" s="578"/>
      <c r="G24" s="578"/>
      <c r="H24" s="578"/>
      <c r="I24" s="578"/>
      <c r="J24" s="578"/>
      <c r="K24" s="578"/>
      <c r="L24" s="579"/>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78" t="s">
        <v>10</v>
      </c>
      <c r="D25" s="578"/>
      <c r="E25" s="578"/>
      <c r="F25" s="578"/>
      <c r="G25" s="578"/>
      <c r="H25" s="578"/>
      <c r="I25" s="578"/>
      <c r="J25" s="578"/>
      <c r="K25" s="578"/>
      <c r="L25" s="579"/>
      <c r="M25" s="558"/>
      <c r="N25" s="559"/>
      <c r="O25" s="559"/>
      <c r="P25" s="559"/>
      <c r="Q25" s="559"/>
      <c r="R25" s="559"/>
      <c r="S25" s="559"/>
      <c r="T25" s="559"/>
      <c r="U25" s="584"/>
      <c r="V25" s="584"/>
      <c r="W25" s="585"/>
      <c r="X25" s="586"/>
      <c r="Y25" s="251"/>
      <c r="Z25" s="251"/>
      <c r="AA25" s="251"/>
    </row>
    <row r="26" spans="1:31" ht="20.100000000000001" customHeight="1">
      <c r="A26" s="251"/>
      <c r="B26" s="398"/>
      <c r="C26" s="578" t="s">
        <v>11</v>
      </c>
      <c r="D26" s="578"/>
      <c r="E26" s="578"/>
      <c r="F26" s="578"/>
      <c r="G26" s="578"/>
      <c r="H26" s="578"/>
      <c r="I26" s="578"/>
      <c r="J26" s="578"/>
      <c r="K26" s="578"/>
      <c r="L26" s="579"/>
      <c r="M26" s="558"/>
      <c r="N26" s="559"/>
      <c r="O26" s="559"/>
      <c r="P26" s="559"/>
      <c r="Q26" s="559"/>
      <c r="R26" s="559"/>
      <c r="S26" s="559"/>
      <c r="T26" s="559"/>
      <c r="U26" s="559"/>
      <c r="V26" s="559"/>
      <c r="W26" s="594"/>
      <c r="X26" s="595"/>
      <c r="Y26" s="251"/>
      <c r="Z26" s="251"/>
      <c r="AA26" s="251"/>
    </row>
    <row r="27" spans="1:31" ht="20.100000000000001" customHeight="1">
      <c r="A27" s="251"/>
      <c r="B27" s="397" t="s">
        <v>12</v>
      </c>
      <c r="C27" s="578" t="s">
        <v>13</v>
      </c>
      <c r="D27" s="578"/>
      <c r="E27" s="578"/>
      <c r="F27" s="578"/>
      <c r="G27" s="578"/>
      <c r="H27" s="578"/>
      <c r="I27" s="578"/>
      <c r="J27" s="578"/>
      <c r="K27" s="578"/>
      <c r="L27" s="579"/>
      <c r="M27" s="558"/>
      <c r="N27" s="559"/>
      <c r="O27" s="559"/>
      <c r="P27" s="559"/>
      <c r="Q27" s="559"/>
      <c r="R27" s="559"/>
      <c r="S27" s="559"/>
      <c r="T27" s="559"/>
      <c r="U27" s="559"/>
      <c r="V27" s="559"/>
      <c r="W27" s="594"/>
      <c r="X27" s="595"/>
      <c r="Y27" s="251"/>
      <c r="Z27" s="251"/>
      <c r="AA27" s="251"/>
    </row>
    <row r="28" spans="1:31" ht="20.100000000000001" customHeight="1">
      <c r="A28" s="251"/>
      <c r="B28" s="398"/>
      <c r="C28" s="578" t="s">
        <v>14</v>
      </c>
      <c r="D28" s="578"/>
      <c r="E28" s="578"/>
      <c r="F28" s="578"/>
      <c r="G28" s="578"/>
      <c r="H28" s="578"/>
      <c r="I28" s="578"/>
      <c r="J28" s="578"/>
      <c r="K28" s="578"/>
      <c r="L28" s="579"/>
      <c r="M28" s="591"/>
      <c r="N28" s="560"/>
      <c r="O28" s="560"/>
      <c r="P28" s="560"/>
      <c r="Q28" s="560"/>
      <c r="R28" s="560"/>
      <c r="S28" s="560"/>
      <c r="T28" s="560"/>
      <c r="U28" s="560"/>
      <c r="V28" s="560"/>
      <c r="W28" s="561"/>
      <c r="X28" s="562"/>
      <c r="Y28" s="251"/>
      <c r="Z28" s="251"/>
      <c r="AA28" s="251"/>
    </row>
    <row r="29" spans="1:31" ht="20.100000000000001" customHeight="1">
      <c r="A29" s="251"/>
      <c r="B29" s="592" t="s">
        <v>15</v>
      </c>
      <c r="C29" s="578" t="s">
        <v>4</v>
      </c>
      <c r="D29" s="578"/>
      <c r="E29" s="578"/>
      <c r="F29" s="578"/>
      <c r="G29" s="578"/>
      <c r="H29" s="578"/>
      <c r="I29" s="578"/>
      <c r="J29" s="578"/>
      <c r="K29" s="578"/>
      <c r="L29" s="579"/>
      <c r="M29" s="558"/>
      <c r="N29" s="559"/>
      <c r="O29" s="559"/>
      <c r="P29" s="559"/>
      <c r="Q29" s="559"/>
      <c r="R29" s="559"/>
      <c r="S29" s="559"/>
      <c r="T29" s="559"/>
      <c r="U29" s="559"/>
      <c r="V29" s="559"/>
      <c r="W29" s="594"/>
      <c r="X29" s="595"/>
      <c r="Y29" s="251"/>
      <c r="Z29" s="251"/>
      <c r="AA29" s="251"/>
    </row>
    <row r="30" spans="1:31" ht="20.100000000000001" customHeight="1">
      <c r="A30" s="251"/>
      <c r="B30" s="593"/>
      <c r="C30" s="596" t="s">
        <v>14</v>
      </c>
      <c r="D30" s="596"/>
      <c r="E30" s="596"/>
      <c r="F30" s="596"/>
      <c r="G30" s="596"/>
      <c r="H30" s="596"/>
      <c r="I30" s="596"/>
      <c r="J30" s="596"/>
      <c r="K30" s="596"/>
      <c r="L30" s="596"/>
      <c r="M30" s="558"/>
      <c r="N30" s="559"/>
      <c r="O30" s="559"/>
      <c r="P30" s="559"/>
      <c r="Q30" s="559"/>
      <c r="R30" s="559"/>
      <c r="S30" s="559"/>
      <c r="T30" s="559"/>
      <c r="U30" s="559"/>
      <c r="V30" s="559"/>
      <c r="W30" s="594"/>
      <c r="X30" s="595"/>
      <c r="Y30" s="251"/>
      <c r="Z30" s="251"/>
      <c r="AA30" s="251"/>
    </row>
    <row r="31" spans="1:31" ht="20.100000000000001" customHeight="1">
      <c r="A31" s="251"/>
      <c r="B31" s="397" t="s">
        <v>16</v>
      </c>
      <c r="C31" s="578" t="s">
        <v>17</v>
      </c>
      <c r="D31" s="578"/>
      <c r="E31" s="578"/>
      <c r="F31" s="578"/>
      <c r="G31" s="578"/>
      <c r="H31" s="578"/>
      <c r="I31" s="578"/>
      <c r="J31" s="578"/>
      <c r="K31" s="578"/>
      <c r="L31" s="579"/>
      <c r="M31" s="583"/>
      <c r="N31" s="584"/>
      <c r="O31" s="584"/>
      <c r="P31" s="584"/>
      <c r="Q31" s="584"/>
      <c r="R31" s="584"/>
      <c r="S31" s="584"/>
      <c r="T31" s="584"/>
      <c r="U31" s="584"/>
      <c r="V31" s="584"/>
      <c r="W31" s="585"/>
      <c r="X31" s="586"/>
      <c r="Y31" s="251"/>
      <c r="Z31" s="251"/>
      <c r="AA31" s="251"/>
    </row>
    <row r="32" spans="1:31" ht="20.100000000000001" customHeight="1" thickBot="1">
      <c r="A32" s="251"/>
      <c r="B32" s="403"/>
      <c r="C32" s="578" t="s">
        <v>18</v>
      </c>
      <c r="D32" s="578"/>
      <c r="E32" s="578"/>
      <c r="F32" s="578"/>
      <c r="G32" s="578"/>
      <c r="H32" s="578"/>
      <c r="I32" s="578"/>
      <c r="J32" s="578"/>
      <c r="K32" s="578"/>
      <c r="L32" s="579"/>
      <c r="M32" s="587"/>
      <c r="N32" s="588"/>
      <c r="O32" s="588"/>
      <c r="P32" s="588"/>
      <c r="Q32" s="588"/>
      <c r="R32" s="588"/>
      <c r="S32" s="588"/>
      <c r="T32" s="588"/>
      <c r="U32" s="588"/>
      <c r="V32" s="588"/>
      <c r="W32" s="589"/>
      <c r="X32" s="590"/>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25">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5">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63" t="s">
        <v>19</v>
      </c>
      <c r="C37" s="563" t="s">
        <v>20</v>
      </c>
      <c r="D37" s="563"/>
      <c r="E37" s="563"/>
      <c r="F37" s="563"/>
      <c r="G37" s="563"/>
      <c r="H37" s="563"/>
      <c r="I37" s="563"/>
      <c r="J37" s="563"/>
      <c r="K37" s="563"/>
      <c r="L37" s="563"/>
      <c r="M37" s="563" t="s">
        <v>21</v>
      </c>
      <c r="N37" s="563"/>
      <c r="O37" s="563"/>
      <c r="P37" s="563"/>
      <c r="Q37" s="563"/>
      <c r="R37" s="572" t="s">
        <v>22</v>
      </c>
      <c r="S37" s="573"/>
      <c r="T37" s="573"/>
      <c r="U37" s="573"/>
      <c r="V37" s="573"/>
      <c r="W37" s="574"/>
      <c r="X37" s="563" t="s">
        <v>23</v>
      </c>
      <c r="Y37" s="597" t="s">
        <v>24</v>
      </c>
      <c r="Z37" s="607" t="s">
        <v>2055</v>
      </c>
      <c r="AA37" s="406"/>
    </row>
    <row r="38" spans="1:27" ht="28.5" customHeight="1" thickBot="1">
      <c r="A38" s="251"/>
      <c r="B38" s="563"/>
      <c r="C38" s="564"/>
      <c r="D38" s="564"/>
      <c r="E38" s="564"/>
      <c r="F38" s="564"/>
      <c r="G38" s="564"/>
      <c r="H38" s="564"/>
      <c r="I38" s="564"/>
      <c r="J38" s="564"/>
      <c r="K38" s="564"/>
      <c r="L38" s="564"/>
      <c r="M38" s="564"/>
      <c r="N38" s="564"/>
      <c r="O38" s="564"/>
      <c r="P38" s="564"/>
      <c r="Q38" s="564"/>
      <c r="R38" s="568" t="s">
        <v>25</v>
      </c>
      <c r="S38" s="564"/>
      <c r="T38" s="564"/>
      <c r="U38" s="564"/>
      <c r="V38" s="564"/>
      <c r="W38" s="407" t="s">
        <v>26</v>
      </c>
      <c r="X38" s="564"/>
      <c r="Y38" s="598"/>
      <c r="Z38" s="607"/>
      <c r="AA38" s="404"/>
    </row>
    <row r="39" spans="1:27" ht="33.950000000000003" customHeight="1">
      <c r="A39" s="251"/>
      <c r="B39" s="408">
        <v>1</v>
      </c>
      <c r="C39" s="575"/>
      <c r="D39" s="576"/>
      <c r="E39" s="576"/>
      <c r="F39" s="576"/>
      <c r="G39" s="576"/>
      <c r="H39" s="576"/>
      <c r="I39" s="576"/>
      <c r="J39" s="576"/>
      <c r="K39" s="576"/>
      <c r="L39" s="577"/>
      <c r="M39" s="569"/>
      <c r="N39" s="570"/>
      <c r="O39" s="570"/>
      <c r="P39" s="570"/>
      <c r="Q39" s="571"/>
      <c r="R39" s="551"/>
      <c r="S39" s="551"/>
      <c r="T39" s="551"/>
      <c r="U39" s="551"/>
      <c r="V39" s="551"/>
      <c r="W39" s="414"/>
      <c r="X39" s="511"/>
      <c r="Y39" s="39"/>
      <c r="Z39" s="409" t="str">
        <f>IFERROR(VLOOKUP(Y39, 【参考】数式用!$A$2:$B$48, 2, FALSE), "")</f>
        <v/>
      </c>
      <c r="AA39" s="410"/>
    </row>
    <row r="40" spans="1:27" ht="33.950000000000003" customHeight="1">
      <c r="A40" s="251"/>
      <c r="B40" s="411">
        <f>B39+1</f>
        <v>2</v>
      </c>
      <c r="C40" s="546"/>
      <c r="D40" s="547"/>
      <c r="E40" s="547"/>
      <c r="F40" s="547"/>
      <c r="G40" s="547"/>
      <c r="H40" s="547"/>
      <c r="I40" s="547"/>
      <c r="J40" s="547"/>
      <c r="K40" s="547"/>
      <c r="L40" s="548"/>
      <c r="M40" s="565"/>
      <c r="N40" s="566"/>
      <c r="O40" s="566"/>
      <c r="P40" s="566"/>
      <c r="Q40" s="567"/>
      <c r="R40" s="551"/>
      <c r="S40" s="551"/>
      <c r="T40" s="551"/>
      <c r="U40" s="551"/>
      <c r="V40" s="551"/>
      <c r="W40" s="414"/>
      <c r="X40" s="511"/>
      <c r="Y40" s="5"/>
      <c r="Z40" s="409" t="str">
        <f>IFERROR(VLOOKUP(Y40, 【参考】数式用!$A$2:$B$48, 2, FALSE), "")</f>
        <v/>
      </c>
      <c r="AA40" s="410"/>
    </row>
    <row r="41" spans="1:27" ht="33.950000000000003"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50000000000003"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50000000000003"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50000000000003"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50000000000003"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50000000000003"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50000000000003"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50000000000003"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50000000000003"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50000000000003"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50000000000003"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50000000000003"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50000000000003"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50000000000003"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50000000000003"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50000000000003"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50000000000003"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50000000000003"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50000000000003"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50000000000003"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50000000000003"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50000000000003"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50000000000003"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50000000000003"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50000000000003"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50000000000003"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50000000000003"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50000000000003"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50000000000003"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50000000000003"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50000000000003"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50000000000003"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50000000000003"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50000000000003"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50000000000003"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50000000000003"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50000000000003"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50000000000003"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50000000000003"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50000000000003"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50000000000003"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50000000000003"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50000000000003"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50000000000003"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50000000000003"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50000000000003"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50000000000003"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50000000000003"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50000000000003"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50000000000003"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50000000000003"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50000000000003"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50000000000003"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50000000000003"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50000000000003"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50000000000003"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50000000000003"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50000000000003"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50000000000003"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50000000000003"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50000000000003"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50000000000003"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50000000000003"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50000000000003"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50000000000003"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50000000000003"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50000000000003"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50000000000003"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50000000000003"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50000000000003"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50000000000003"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50000000000003"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50000000000003"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50000000000003"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50000000000003"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50000000000003"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50000000000003"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50000000000003"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50000000000003"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50000000000003"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50000000000003"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50000000000003"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50000000000003"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50000000000003"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50000000000003"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50000000000003"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50000000000003"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50000000000003"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50000000000003"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50000000000003"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50000000000003"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50000000000003"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50000000000003"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50000000000003"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50000000000003"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50000000000003"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50000000000003"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50000000000003"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50000000000003"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50000000000003"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50000000000003"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50000000000003"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50000000000003"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50000000000003"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50000000000003"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50000000000003"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50000000000003"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50000000000003"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50000000000003"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50000000000003"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50000000000003"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50000000000003"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50000000000003"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50000000000003"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50000000000003"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50000000000003"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50000000000003"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50000000000003"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50000000000003"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50000000000003"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50000000000003"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50000000000003"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50000000000003"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50000000000003"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50000000000003"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50000000000003"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50000000000003"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50000000000003"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50000000000003"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50000000000003"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50000000000003"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50000000000003"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50000000000003"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50000000000003"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50000000000003"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50000000000003"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50000000000003"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50000000000003"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50000000000003"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50000000000003"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50000000000003"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50000000000003"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50000000000003"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50000000000003"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50000000000003"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50000000000003"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50000000000003"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50000000000003"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50000000000003"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50000000000003"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50000000000003"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50000000000003"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50000000000003"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50000000000003"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50000000000003"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50000000000003"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50000000000003"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50000000000003"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50000000000003"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50000000000003"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50000000000003"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50000000000003"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50000000000003"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50000000000003"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50000000000003"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50000000000003"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50000000000003"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50000000000003"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50000000000003"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50000000000003"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50000000000003"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50000000000003"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50000000000003"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50000000000003"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50000000000003"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50000000000003"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50000000000003"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50000000000003"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50000000000003"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50000000000003"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50000000000003"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50000000000003"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50000000000003"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50000000000003"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50000000000003"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50000000000003"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50000000000003"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50000000000003"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50000000000003"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50000000000003"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50000000000003"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50000000000003"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50000000000003"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50000000000003"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50000000000003"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50000000000003"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50000000000003"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50000000000003"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50000000000003"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50000000000003"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50000000000003"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50000000000003"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50000000000003"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50000000000003"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50000000000003"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50000000000003"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50000000000003"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50000000000003"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50000000000003"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50000000000003"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50000000000003"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50000000000003"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50000000000003"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50000000000003"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50000000000003"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50000000000003"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50000000000003"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50000000000003"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50000000000003"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50000000000003"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50000000000003"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50000000000003"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50000000000003"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50000000000003"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50000000000003"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50000000000003"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50000000000003"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50000000000003"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50000000000003"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50000000000003"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50000000000003"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50000000000003"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50000000000003"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50000000000003"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50000000000003"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50000000000003"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50000000000003"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50000000000003"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50000000000003"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50000000000003"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50000000000003"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50000000000003"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50000000000003"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50000000000003"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50000000000003"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50000000000003"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50000000000003"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50000000000003"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50000000000003"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50000000000003"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50000000000003"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50000000000003"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50000000000003"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50000000000003"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50000000000003"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50000000000003"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50000000000003"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50000000000003"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50000000000003"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50000000000003"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50000000000003"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50000000000003"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50000000000003"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50000000000003"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50000000000003"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50000000000003"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50000000000003"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50000000000003"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50000000000003"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50000000000003"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50000000000003"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50000000000003"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50000000000003"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50000000000003"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50000000000003"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50000000000003"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50000000000003"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50000000000003"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50000000000003"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50000000000003"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50000000000003"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50000000000003"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50000000000003"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50000000000003"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50000000000003"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50000000000003"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50000000000003"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50000000000003"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50000000000003"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50000000000003"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50000000000003"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50000000000003"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50000000000003"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50000000000003"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50000000000003"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50000000000003"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50000000000003"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50000000000003"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50000000000003"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50000000000003"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50000000000003"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50000000000003"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50000000000003"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50000000000003"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50000000000003"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50000000000003"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50000000000003"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50000000000003"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50000000000003"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50000000000003"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50000000000003"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50000000000003"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50000000000003"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50000000000003"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50000000000003"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50000000000003"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50000000000003"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50000000000003"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50000000000003"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50000000000003"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50000000000003"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50000000000003"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50000000000003"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50000000000003"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50000000000003"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50000000000003"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50000000000003"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50000000000003"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50000000000003"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50000000000003"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50000000000003"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50000000000003"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50000000000003"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50000000000003"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50000000000003"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50000000000003"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50000000000003"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50000000000003"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50000000000003"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50000000000003"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50000000000003"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50000000000003"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50000000000003"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50000000000003"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50000000000003"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50000000000003"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50000000000003"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50000000000003"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50000000000003"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50000000000003"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50000000000003"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50000000000003"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50000000000003"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50000000000003"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50000000000003"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50000000000003"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50000000000003"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50000000000003"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50000000000003"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50000000000003"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50000000000003"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50000000000003"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50000000000003"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50000000000003"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50000000000003"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50000000000003"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50000000000003"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50000000000003"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50000000000003"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50000000000003"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50000000000003"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50000000000003"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50000000000003"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50000000000003"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50000000000003"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50000000000003"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50000000000003"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50000000000003"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50000000000003"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50000000000003"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50000000000003"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50000000000003"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50000000000003"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50000000000003"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50000000000003"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50000000000003"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50000000000003"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50000000000003"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50000000000003"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50000000000003"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50000000000003"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50000000000003"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50000000000003"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50000000000003"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50000000000003"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50000000000003"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50000000000003"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50000000000003"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50000000000003"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50000000000003"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50000000000003"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50000000000003"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50000000000003"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50000000000003"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50000000000003"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50000000000003"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50000000000003"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50000000000003"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50000000000003"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50000000000003"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50000000000003"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50000000000003"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50000000000003"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50000000000003"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50000000000003"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50000000000003"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50000000000003"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50000000000003"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50000000000003"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50000000000003"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50000000000003"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50000000000003"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50000000000003"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50000000000003"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50000000000003"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50000000000003"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50000000000003"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50000000000003"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50000000000003"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50000000000003"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50000000000003"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50000000000003"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50000000000003"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50000000000003"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50000000000003"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50000000000003"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50000000000003"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50000000000003"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50000000000003"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50000000000003"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50000000000003"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50000000000003"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50000000000003"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50000000000003"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50000000000003"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50000000000003"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50000000000003"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50000000000003"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50000000000003"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50000000000003"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50000000000003"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50000000000003"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50000000000003"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50000000000003"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50000000000003"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50000000000003"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50000000000003"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50000000000003"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50000000000003"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50000000000003"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50000000000003"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50000000000003"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50000000000003"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50000000000003"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50000000000003"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50000000000003"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50000000000003"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50000000000003"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50000000000003"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50000000000003"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50000000000003"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50000000000003"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50000000000003"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50000000000003"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50000000000003"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50000000000003"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50000000000003"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50000000000003"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50000000000003"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50000000000003"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50000000000003"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50000000000003"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50000000000003"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50000000000003"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50000000000003"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50000000000003"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50000000000003"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50000000000003"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50000000000003"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50000000000003"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50000000000003"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50000000000003"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50000000000003"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50000000000003"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50000000000003"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50000000000003"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50000000000003"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50000000000003"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50000000000003"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50000000000003"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50000000000003"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50000000000003"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50000000000003"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50000000000003"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50000000000003"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50000000000003"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50000000000003"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50000000000003"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50000000000003"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50000000000003"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50000000000003"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50000000000003"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50000000000003"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50000000000003"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50000000000003"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50000000000003"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50000000000003"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50000000000003"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50000000000003"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50000000000003"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50000000000003"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50000000000003"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50000000000003"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50000000000003"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50000000000003"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50000000000003"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50000000000003"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50000000000003"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50000000000003"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50000000000003"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50000000000003"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50000000000003"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50000000000003"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50000000000003"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50000000000003"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50000000000003"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50000000000003"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50000000000003"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50000000000003"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50000000000003"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50000000000003"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50000000000003"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50000000000003"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50000000000003"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50000000000003"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50000000000003"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50000000000003"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50000000000003"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50000000000003"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50000000000003"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50000000000003"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50000000000003"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50000000000003"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50000000000003"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50000000000003"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50000000000003"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50000000000003"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50000000000003"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50000000000003"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50000000000003"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50000000000003"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50000000000003"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50000000000003"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50000000000003"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50000000000003"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50000000000003"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50000000000003"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50000000000003"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50000000000003"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50000000000003"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50000000000003"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50000000000003"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50000000000003"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50000000000003"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50000000000003"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50000000000003"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50000000000003"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50000000000003"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50000000000003"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50000000000003"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50000000000003"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50000000000003"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50000000000003"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50000000000003"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50000000000003"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50000000000003"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50000000000003"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50000000000003"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50000000000003"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50000000000003"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50000000000003"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50000000000003"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50000000000003"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50000000000003"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50000000000003"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50000000000003"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50000000000003"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50000000000003"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50000000000003"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50000000000003"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50000000000003"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50000000000003"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50000000000003"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50000000000003"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50000000000003"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50000000000003"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50000000000003"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50000000000003"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50000000000003"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50000000000003"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50000000000003"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50000000000003"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50000000000003"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50000000000003"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50000000000003"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50000000000003"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50000000000003"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50000000000003"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50000000000003"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50000000000003"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50000000000003"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50000000000003"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50000000000003"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50000000000003"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50000000000003"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50000000000003"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50000000000003"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50000000000003"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50000000000003"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50000000000003"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50000000000003"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50000000000003"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50000000000003"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50000000000003"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50000000000003"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50000000000003"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50000000000003"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50000000000003"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50000000000003"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50000000000003"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50000000000003"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50000000000003"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50000000000003"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50000000000003"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50000000000003"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50000000000003"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50000000000003"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50000000000003"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50000000000003"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50000000000003"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50000000000003"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50000000000003"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50000000000003"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50000000000003"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50000000000003"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50000000000003"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50000000000003"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50000000000003"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50000000000003"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50000000000003"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50000000000003"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50000000000003"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50000000000003"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50000000000003"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50000000000003"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50000000000003"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50000000000003"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50000000000003"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50000000000003"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50000000000003"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50000000000003"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50000000000003"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50000000000003"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50000000000003"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50000000000003"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50000000000003"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50000000000003"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50000000000003"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50000000000003"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50000000000003"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50000000000003"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50000000000003"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50000000000003"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50000000000003"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50000000000003"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50000000000003"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50000000000003"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50000000000003"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50000000000003"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50000000000003"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50000000000003"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50000000000003"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50000000000003"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50000000000003"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50000000000003"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50000000000003"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50000000000003"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50000000000003"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50000000000003"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50000000000003"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50000000000003"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50000000000003"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50000000000003"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50000000000003"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50000000000003"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50000000000003"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50000000000003"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50000000000003"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50000000000003"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50000000000003"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50000000000003"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50000000000003"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50000000000003"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50000000000003"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50000000000003"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50000000000003"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50000000000003"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50000000000003"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50000000000003"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50000000000003"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50000000000003"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50000000000003"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50000000000003"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50000000000003"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50000000000003"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50000000000003"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50000000000003"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50000000000003"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50000000000003"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50000000000003"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50000000000003"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50000000000003"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50000000000003"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50000000000003"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50000000000003"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50000000000003"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50000000000003"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50000000000003"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50000000000003"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50000000000003"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50000000000003"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50000000000003"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50000000000003"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50000000000003"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50000000000003"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50000000000003"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50000000000003"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50000000000003"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50000000000003"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50000000000003"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50000000000003"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50000000000003"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50000000000003"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50000000000003"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50000000000003"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50000000000003"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50000000000003"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50000000000003"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50000000000003"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50000000000003"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50000000000003"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50000000000003"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50000000000003"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50000000000003"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50000000000003"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50000000000003"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50000000000003"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50000000000003"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50000000000003"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50000000000003"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50000000000003"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50000000000003"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50000000000003"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50000000000003"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50000000000003"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50000000000003"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50000000000003"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50000000000003"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50000000000003"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50000000000003"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50000000000003"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50000000000003"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50000000000003"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50000000000003"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50000000000003"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50000000000003"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50000000000003"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50000000000003"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50000000000003"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50000000000003"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50000000000003"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50000000000003"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50000000000003"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50000000000003"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50000000000003"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50000000000003"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50000000000003"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50000000000003"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50000000000003"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50000000000003"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50000000000003"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50000000000003"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50000000000003"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50000000000003"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50000000000003"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50000000000003"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50000000000003"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50000000000003"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50000000000003"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50000000000003"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50000000000003"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50000000000003"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50000000000003"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50000000000003"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50000000000003"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50000000000003"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50000000000003"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50000000000003"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50000000000003"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50000000000003"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50000000000003"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50000000000003"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50000000000003"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50000000000003"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50000000000003"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50000000000003"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50000000000003"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50000000000003"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50000000000003"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50000000000003"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50000000000003"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50000000000003"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50000000000003"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50000000000003"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50000000000003"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50000000000003"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50000000000003"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50000000000003"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50000000000003"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50000000000003"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50000000000003"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50000000000003"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50000000000003"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50000000000003"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50000000000003"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50000000000003"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50000000000003"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50000000000003"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50000000000003"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50000000000003"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50000000000003"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50000000000003"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50000000000003"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50000000000003"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50000000000003"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50000000000003"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50000000000003"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50000000000003"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50000000000003"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50000000000003"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50000000000003"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50000000000003"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50000000000003"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50000000000003"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50000000000003"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50000000000003"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50000000000003"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50000000000003"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50000000000003"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50000000000003"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50000000000003"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50000000000003"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50000000000003"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50000000000003"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50000000000003"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50000000000003"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50000000000003"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50000000000003"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50000000000003"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50000000000003"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50000000000003"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50000000000003"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50000000000003"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50000000000003"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50000000000003"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50000000000003"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50000000000003"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50000000000003"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50000000000003"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50000000000003"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50000000000003"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50000000000003"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50000000000003"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50000000000003"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50000000000003"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50000000000003"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50000000000003"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50000000000003"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50000000000003"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50000000000003"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50000000000003"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50000000000003"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50000000000003"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50000000000003"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50000000000003"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50000000000003"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50000000000003"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50000000000003"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50000000000003"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50000000000003"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50000000000003"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50000000000003"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50000000000003"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50000000000003"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50000000000003"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50000000000003"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50000000000003"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50000000000003"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50000000000003"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50000000000003"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50000000000003"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50000000000003"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50000000000003"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50000000000003"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50000000000003"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50000000000003"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50000000000003"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50000000000003"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50000000000003"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50000000000003"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50000000000003"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50000000000003"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50000000000003"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50000000000003"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50000000000003"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50000000000003"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50000000000003"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50000000000003"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50000000000003"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50000000000003"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50000000000003"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50000000000003"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50000000000003"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50000000000003"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50000000000003"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50000000000003"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50000000000003"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50000000000003"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50000000000003"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50000000000003"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50000000000003"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50000000000003"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50000000000003"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50000000000003"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50000000000003"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50000000000003"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50000000000003"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50000000000003"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50000000000003"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50000000000003"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50000000000003"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50000000000003"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50000000000003"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50000000000003"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50000000000003"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50000000000003"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50000000000003"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50000000000003"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50000000000003"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50000000000003"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50000000000003"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50000000000003"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50000000000003"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50000000000003"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50000000000003"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50000000000003"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50000000000003"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50000000000003"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50000000000003"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50000000000003"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50000000000003"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50000000000003"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50000000000003"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50000000000003"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50000000000003"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50000000000003"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50000000000003"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50000000000003"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50000000000003"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50000000000003"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50000000000003"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50000000000003"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50000000000003"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50000000000003"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50000000000003"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50000000000003"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50000000000003"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50000000000003"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50000000000003"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50000000000003"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50000000000003"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50000000000003"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50000000000003"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50000000000003"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50000000000003"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50000000000003"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50000000000003"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50000000000003"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50000000000003"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50000000000003"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50000000000003"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50000000000003"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50000000000003"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50000000000003"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50000000000003"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50000000000003"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50000000000003"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50000000000003"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50000000000003"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50000000000003"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50000000000003"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50000000000003"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50000000000003"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50000000000003"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50000000000003"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50000000000003"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50000000000003"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50000000000003"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50000000000003"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50000000000003"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50000000000003"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50000000000003"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50000000000003"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50000000000003"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50000000000003"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50000000000003"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50000000000003"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50000000000003"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50000000000003"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50000000000003"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50000000000003"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50000000000003"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50000000000003"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50000000000003"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50000000000003"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50000000000003"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50000000000003"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50000000000003"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50000000000003"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50000000000003"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50000000000003"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50000000000003"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50000000000003"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50000000000003"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50000000000003"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50000000000003"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50000000000003"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50000000000003"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50000000000003"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50000000000003"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50000000000003"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50000000000003"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50000000000003"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50000000000003"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50000000000003"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50000000000003"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50000000000003"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50000000000003"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50000000000003"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50000000000003"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50000000000003"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50000000000003"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50000000000003"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50000000000003"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50000000000003"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50000000000003"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50000000000003"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50000000000003"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50000000000003"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50000000000003"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50000000000003"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50000000000003"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50000000000003"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50000000000003"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50000000000003"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50000000000003"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50000000000003"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50000000000003"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50000000000003"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50000000000003"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50000000000003"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50000000000003"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50000000000003"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50000000000003"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50000000000003"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50000000000003"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50000000000003"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50000000000003"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50000000000003"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50000000000003"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50000000000003"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50000000000003"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50000000000003"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50000000000003"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50000000000003"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50000000000003"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50000000000003"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50000000000003"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50000000000003"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50000000000003"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50000000000003"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50000000000003"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50000000000003"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50000000000003"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50000000000003"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50000000000003"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50000000000003"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50000000000003"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50000000000003"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50000000000003"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50000000000003"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50000000000003"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50000000000003"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50000000000003"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50000000000003"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50000000000003"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50000000000003"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50000000000003"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50000000000003"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50000000000003"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50000000000003"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50000000000003"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50000000000003"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50000000000003"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50000000000003"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50000000000003"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50000000000003"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50000000000003"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50000000000003"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50000000000003"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50000000000003"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50000000000003"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50000000000003"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50000000000003"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50000000000003"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50000000000003"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50000000000003"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50000000000003"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50000000000003"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50000000000003"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50000000000003"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50000000000003"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50000000000003"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50000000000003"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50000000000003"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50000000000003"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50000000000003"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50000000000003"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50000000000003"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50000000000003"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50000000000003"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50000000000003"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50000000000003"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50000000000003"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50000000000003"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50000000000003"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50000000000003"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50000000000003"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50000000000003"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50000000000003"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50000000000003"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50000000000003"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50000000000003"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50000000000003"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50000000000003"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50000000000003"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50000000000003"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50000000000003"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50000000000003"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50000000000003"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50000000000003"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50000000000003"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50000000000003"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50000000000003"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50000000000003"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50000000000003"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50000000000003"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50000000000003"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50000000000003"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50000000000003"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50000000000003"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50000000000003"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50000000000003"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50000000000003"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50000000000003"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50000000000003"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50000000000003"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50000000000003"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50000000000003"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50000000000003"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50000000000003"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50000000000003"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50000000000003"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50000000000003"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50000000000003"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50000000000003"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50000000000003"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50000000000003"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50000000000003"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50000000000003"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50000000000003"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50000000000003"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50000000000003"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50000000000003"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50000000000003"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50000000000003"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50000000000003"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50000000000003"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50000000000003"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50000000000003"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50000000000003"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50000000000003"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50000000000003"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50000000000003"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50000000000003"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50000000000003"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50000000000003"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50000000000003"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50000000000003"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50000000000003"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50000000000003"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50000000000003"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50000000000003"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50000000000003"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50000000000003"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50000000000003"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50000000000003"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50000000000003"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50000000000003"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50000000000003"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50000000000003"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50000000000003"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50000000000003"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50000000000003"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50000000000003"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50000000000003"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50000000000003"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50000000000003"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50000000000003"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50000000000003"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50000000000003"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50000000000003"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50000000000003"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50000000000003"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50000000000003"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50000000000003"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50000000000003"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50000000000003"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50000000000003"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50000000000003"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50000000000003"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50000000000003"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50000000000003"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50000000000003"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50000000000003"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50000000000003"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50000000000003"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50000000000003"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50000000000003"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50000000000003"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50000000000003"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50000000000003"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50000000000003"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50000000000003"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50000000000003"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50000000000003"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50000000000003"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50000000000003"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50000000000003"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50000000000003"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50000000000003"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50000000000003"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50000000000003"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50000000000003"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50000000000003"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50000000000003"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50000000000003"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50000000000003"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50000000000003"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50000000000003"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50000000000003"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50000000000003"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50000000000003"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50000000000003"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50000000000003"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50000000000003"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50000000000003"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50000000000003"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50000000000003"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50000000000003"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50000000000003"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50000000000003"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50000000000003"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50000000000003"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50000000000003"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50000000000003"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50000000000003"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50000000000003"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50000000000003"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50000000000003"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50000000000003"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50000000000003"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50000000000003"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50000000000003"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50000000000003"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50000000000003"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50000000000003"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50000000000003"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50000000000003"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50000000000003"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50000000000003"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50000000000003"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50000000000003"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50000000000003"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50000000000003"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50000000000003"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50000000000003"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50000000000003"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50000000000003"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50000000000003"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50000000000003"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50000000000003"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50000000000003"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50000000000003"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50000000000003"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50000000000003"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50000000000003"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50000000000003"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50000000000003"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50000000000003"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50000000000003"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50000000000003"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50000000000003"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50000000000003"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50000000000003"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50000000000003"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50000000000003"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50000000000003"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50000000000003"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50000000000003"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50000000000003"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50000000000003"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50000000000003"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50000000000003"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50000000000003"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50000000000003"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50000000000003"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50000000000003"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50000000000003"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50000000000003"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50000000000003"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50000000000003"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50000000000003"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50000000000003"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50000000000003"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50000000000003"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50000000000003"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50000000000003"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50000000000003"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50000000000003"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50000000000003"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50000000000003"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50000000000003"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50000000000003"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50000000000003"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50000000000003"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50000000000003"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50000000000003"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50000000000003"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50000000000003"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50000000000003"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50000000000003"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50000000000003"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50000000000003"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50000000000003"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50000000000003"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50000000000003"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50000000000003"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50000000000003"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50000000000003"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50000000000003"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50000000000003"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50000000000003"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50000000000003"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50000000000003"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50000000000003"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50000000000003"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50000000000003"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50000000000003"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50000000000003"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50000000000003"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50000000000003"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50000000000003"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50000000000003"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50000000000003"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50000000000003"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50000000000003"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50000000000003"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50000000000003"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50000000000003"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50000000000003"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50000000000003"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50000000000003"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50000000000003"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50000000000003"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50000000000003"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50000000000003"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50000000000003"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50000000000003"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50000000000003"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50000000000003"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50000000000003"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50000000000003"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50000000000003"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50000000000003"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50000000000003"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50000000000003"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50000000000003"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50000000000003"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50000000000003"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50000000000003"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50000000000003"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50000000000003"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50000000000003"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50000000000003"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50000000000003"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50000000000003"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50000000000003"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50000000000003"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50000000000003"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50000000000003"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50000000000003"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50000000000003"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50000000000003"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50000000000003"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50000000000003"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50000000000003"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50000000000003"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50000000000003"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50000000000003"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50000000000003"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50000000000003"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50000000000003"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50000000000003"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50000000000003"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50000000000003"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50000000000003"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50000000000003"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50000000000003"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50000000000003"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50000000000003"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50000000000003"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50000000000003"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50000000000003"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50000000000003"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50000000000003"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50000000000003"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50000000000003"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50000000000003"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50000000000003"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50000000000003"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50000000000003"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50000000000003"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50000000000003"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50000000000003"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50000000000003"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50000000000003"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50000000000003"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50000000000003"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50000000000003"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50000000000003"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50000000000003"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50000000000003"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50000000000003"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50000000000003"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50000000000003"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50000000000003"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50000000000003"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50000000000003"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50000000000003"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50000000000003"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50000000000003"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50000000000003"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50000000000003"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50000000000003"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50000000000003"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50000000000003"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50000000000003"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50000000000003"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50000000000003"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50000000000003"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50000000000003"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50000000000003"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50000000000003"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50000000000003"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50000000000003"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50000000000003"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50000000000003"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50000000000003"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50000000000003"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50000000000003"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50000000000003"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50000000000003"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50000000000003"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50000000000003"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50000000000003"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50000000000003"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50000000000003"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50000000000003"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50000000000003"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50000000000003"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50000000000003"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50000000000003"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50000000000003"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50000000000003"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50000000000003"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50000000000003"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50000000000003"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50000000000003"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50000000000003"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50000000000003"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50000000000003"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50000000000003"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50000000000003"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50000000000003"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50000000000003"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50000000000003"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50000000000003"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50000000000003"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50000000000003"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50000000000003"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50000000000003"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50000000000003"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50000000000003"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50000000000003"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50000000000003"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50000000000003"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50000000000003"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50000000000003"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50000000000003"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50000000000003"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50000000000003"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50000000000003"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50000000000003"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50000000000003"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50000000000003"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50000000000003"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50000000000003"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50000000000003"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50000000000003"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50000000000003"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50000000000003"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50000000000003"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50000000000003"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50000000000003"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50000000000003"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50000000000003"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50000000000003"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50000000000003"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50000000000003"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50000000000003"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50000000000003"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50000000000003"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50000000000003"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50000000000003"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50000000000003"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50000000000003"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50000000000003"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50000000000003"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50000000000003"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50000000000003"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50000000000003"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50000000000003"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50000000000003"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50000000000003"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50000000000003"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50000000000003"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50000000000003"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50000000000003"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50000000000003"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50000000000003"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50000000000003"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50000000000003"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50000000000003"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50000000000003"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50000000000003"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50000000000003"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50000000000003"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50000000000003"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50000000000003"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50000000000003"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50000000000003"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50000000000003"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50000000000003"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50000000000003"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50000000000003"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50000000000003"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50000000000003"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50000000000003"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50000000000003"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50000000000003"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50000000000003"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50000000000003"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50000000000003"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50000000000003"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50000000000003"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50000000000003"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50000000000003"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50000000000003"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50000000000003"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50000000000003"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50000000000003"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50000000000003"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50000000000003"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50000000000003"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50000000000003"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50000000000003"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50000000000003"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50000000000003"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50000000000003"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50000000000003"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50000000000003"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50000000000003"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50000000000003"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50000000000003"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50000000000003"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50000000000003"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50000000000003"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50000000000003"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50000000000003"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50000000000003"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50000000000003"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50000000000003"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50000000000003"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50000000000003"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50000000000003"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50000000000003"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50000000000003"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50000000000003"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50000000000003"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50000000000003"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50000000000003"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50000000000003"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50000000000003"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50000000000003"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50000000000003"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50000000000003"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50000000000003"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50000000000003"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50000000000003"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50000000000003"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50000000000003"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50000000000003"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50000000000003"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50000000000003"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50000000000003"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50000000000003"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50000000000003"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50000000000003"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50000000000003"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50000000000003"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50000000000003"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50000000000003"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50000000000003"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50000000000003"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50000000000003"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50000000000003"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50000000000003"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50000000000003"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50000000000003"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50000000000003"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50000000000003"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50000000000003"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50000000000003"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50000000000003"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50000000000003"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50000000000003"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50000000000003"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50000000000003"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50000000000003"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50000000000003"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50000000000003"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50000000000003"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50000000000003"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50000000000003"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50000000000003"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50000000000003"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50000000000003"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50000000000003"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50000000000003"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50000000000003"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50000000000003"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50000000000003"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50000000000003"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50000000000003"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50000000000003"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50000000000003"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50000000000003"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50000000000003"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50000000000003"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50000000000003"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50000000000003"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50000000000003"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50000000000003"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50000000000003"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50000000000003"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50000000000003"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50000000000003"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50000000000003"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50000000000003"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50000000000003"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50000000000003"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50000000000003"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50000000000003"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50000000000003"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50000000000003"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50000000000003"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50000000000003"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50000000000003"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50000000000003"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50000000000003"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50000000000003"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50000000000003"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50000000000003"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50000000000003"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50000000000003"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50000000000003"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50000000000003"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50000000000003"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50000000000003"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50000000000003"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50000000000003"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50000000000003"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50000000000003"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50000000000003"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50000000000003"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50000000000003"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50000000000003"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50000000000003"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50000000000003"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50000000000003"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50000000000003"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50000000000003"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50000000000003"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50000000000003"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50000000000003"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50000000000003"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50000000000003"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50000000000003"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50000000000003"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50000000000003"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50000000000003"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50000000000003"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50000000000003"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50000000000003"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50000000000003"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50000000000003"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50000000000003"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50000000000003"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50000000000003"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50000000000003"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50000000000003"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50000000000003"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50000000000003"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50000000000003"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50000000000003"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50000000000003"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50000000000003"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50000000000003"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50000000000003"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50000000000003"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50000000000003"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50000000000003"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50000000000003"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50000000000003"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50000000000003"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50000000000003"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50000000000003"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50000000000003"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50000000000003"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50000000000003"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50000000000003"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50000000000003"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50000000000003"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50000000000003"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50000000000003"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50000000000003"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50000000000003"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50000000000003"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50000000000003"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50000000000003"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50000000000003"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50000000000003"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50000000000003"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50000000000003"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50000000000003"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50000000000003"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50000000000003"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50000000000003"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50000000000003"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50000000000003"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50000000000003"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50000000000003"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50000000000003"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50000000000003"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50000000000003"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50000000000003"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50000000000003"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50000000000003"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50000000000003"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50000000000003"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50000000000003"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50000000000003"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50000000000003"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50000000000003"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50000000000003"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50000000000003"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50000000000003"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50000000000003"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50000000000003"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50000000000003"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50000000000003"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50000000000003"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50000000000003"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50000000000003"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50000000000003"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50000000000003"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50000000000003"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50000000000003"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50000000000003"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50000000000003"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50000000000003"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50000000000003"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50000000000003"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50000000000003"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50000000000003"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50000000000003"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50000000000003"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50000000000003"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50000000000003"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50000000000003"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50000000000003"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50000000000003"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50000000000003"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50000000000003"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50000000000003"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50000000000003"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50000000000003"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50000000000003"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50000000000003"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50000000000003"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50000000000003"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50000000000003"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50000000000003"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50000000000003"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50000000000003"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50000000000003"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50000000000003"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50000000000003"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50000000000003"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50000000000003"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50000000000003"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50000000000003"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50000000000003"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50000000000003"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50000000000003"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50000000000003"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50000000000003"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50000000000003"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50000000000003"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50000000000003"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50000000000003"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50000000000003"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50000000000003"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50000000000003"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50000000000003"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50000000000003"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50000000000003"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50000000000003"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50000000000003"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50000000000003"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50000000000003"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50000000000003"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50000000000003"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50000000000003"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50000000000003"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50000000000003"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50000000000003"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50000000000003"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50000000000003"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50000000000003"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50000000000003"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50000000000003"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50000000000003"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50000000000003"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50000000000003"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50000000000003"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50000000000003"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50000000000003"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50000000000003"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50000000000003"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50000000000003"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50000000000003"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50000000000003"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50000000000003"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50000000000003"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50000000000003"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50000000000003"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50000000000003"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50000000000003"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50000000000003"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50000000000003"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50000000000003"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50000000000003"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50000000000003"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50000000000003"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50000000000003"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50000000000003"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50000000000003"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50000000000003"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50000000000003"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50000000000003"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50000000000003"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50000000000003"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50000000000003"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50000000000003"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50000000000003"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50000000000003"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50000000000003"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50000000000003"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50000000000003"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50000000000003"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50000000000003"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50000000000003"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50000000000003"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50000000000003"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50000000000003"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50000000000003"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50000000000003"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50000000000003"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50000000000003"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50000000000003"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50000000000003"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50000000000003"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50000000000003"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50000000000003"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50000000000003"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50000000000003"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50000000000003"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50000000000003"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50000000000003"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50000000000003"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50000000000003"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50000000000003"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50000000000003"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50000000000003"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50000000000003"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50000000000003"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50000000000003"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50000000000003"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50000000000003"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50000000000003"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50000000000003"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50000000000003"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50000000000003"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50000000000003"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50000000000003"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50000000000003"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50000000000003"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50000000000003"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50000000000003"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50000000000003"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50000000000003"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50000000000003"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50000000000003"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50000000000003"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50000000000003"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50000000000003"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50000000000003"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50000000000003"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50000000000003"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50000000000003"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50000000000003"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50000000000003"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50000000000003"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50000000000003"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50000000000003"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50000000000003"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formula1>10</formula1>
    </dataValidation>
    <dataValidation type="list" allowBlank="1" showInputMessage="1" showErrorMessage="1" sqref="W39:W2038">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R39:V2038</xm:sqref>
        </x14:dataValidation>
        <x14:dataValidation type="list" allowBlank="1" showInputMessage="1" showErrorMessage="1">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E182"/>
  <sheetViews>
    <sheetView view="pageBreakPreview" zoomScale="130" zoomScaleNormal="120" zoomScaleSheetLayoutView="130" workbookViewId="0">
      <selection activeCell="AM106" sqref="AM106"/>
    </sheetView>
  </sheetViews>
  <sheetFormatPr defaultColWidth="9" defaultRowHeight="13.5"/>
  <cols>
    <col min="1" max="1" width="2.5" style="126" customWidth="1"/>
    <col min="2" max="2" width="2.875" style="126" customWidth="1"/>
    <col min="3" max="5" width="2.625" style="126" customWidth="1"/>
    <col min="6" max="6" width="2.75" style="126" customWidth="1"/>
    <col min="7" max="7" width="2.625" style="126" customWidth="1"/>
    <col min="8" max="8" width="3.25" style="126" customWidth="1"/>
    <col min="9" max="15" width="2.5" style="126" customWidth="1"/>
    <col min="16" max="16" width="6.125" style="126" customWidth="1"/>
    <col min="17" max="17" width="5" style="126" customWidth="1"/>
    <col min="18" max="18" width="2.5" style="126" customWidth="1"/>
    <col min="19" max="20" width="3.5" style="126" customWidth="1"/>
    <col min="21" max="21" width="5.5" style="126" customWidth="1"/>
    <col min="22" max="22" width="3.5" style="126" customWidth="1"/>
    <col min="23" max="34" width="2.5" style="126" customWidth="1"/>
    <col min="35" max="36" width="3.625" style="126" customWidth="1"/>
    <col min="37" max="37" width="3.875" style="126" customWidth="1"/>
    <col min="38" max="38" width="2.375" style="126" customWidth="1"/>
    <col min="39" max="39" width="17.375" style="126" customWidth="1"/>
    <col min="40" max="40" width="8.875" style="126" customWidth="1"/>
    <col min="41" max="53" width="6.375" style="126" customWidth="1"/>
    <col min="54" max="54" width="2.5" style="126" customWidth="1"/>
    <col min="55" max="56" width="6.375" style="126" customWidth="1"/>
    <col min="57" max="57" width="18.375" style="126" customWidth="1"/>
    <col min="58" max="60" width="6.37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阿久比町</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9"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45"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5"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9"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5"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45"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99999999999999"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149999999999999"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5"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15"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15"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5"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9"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899999999999999"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45"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149999999999999"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45"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899999999999999"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5"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899999999999999"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25">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dataValidation imeMode="hiragana" allowBlank="1" showInputMessage="1" showErrorMessage="1" sqref="T150"/>
    <dataValidation type="list" allowBlank="1" showInputMessage="1" showErrorMessage="1" sqref="N88:P88">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2</xdr:col>
                    <xdr:colOff>171450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180975</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5</xdr:col>
                    <xdr:colOff>180975</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5</xdr:col>
                    <xdr:colOff>180975</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T2014"/>
  <sheetViews>
    <sheetView view="pageBreakPreview" zoomScale="60" zoomScaleNormal="120" workbookViewId="0">
      <selection activeCell="O18" sqref="O18"/>
    </sheetView>
  </sheetViews>
  <sheetFormatPr defaultColWidth="9" defaultRowHeight="13.5"/>
  <cols>
    <col min="1" max="1" width="7" style="126" customWidth="1"/>
    <col min="2" max="9" width="1.5" style="126" customWidth="1"/>
    <col min="10" max="10" width="12.125" style="126" customWidth="1"/>
    <col min="11" max="11" width="9.25" style="126" customWidth="1"/>
    <col min="12" max="12" width="10.125" style="126" customWidth="1"/>
    <col min="13" max="13" width="19.375" style="126" customWidth="1"/>
    <col min="14" max="14" width="29.375" style="126" customWidth="1"/>
    <col min="15" max="15" width="15.75" style="167" customWidth="1"/>
    <col min="16" max="16" width="14.75" style="167" customWidth="1"/>
    <col min="17" max="18" width="6.75" style="167" customWidth="1"/>
    <col min="19" max="19" width="12.75" style="126" customWidth="1"/>
    <col min="20" max="20" width="6.375" style="167" customWidth="1"/>
    <col min="21" max="21" width="12.75" style="126" customWidth="1"/>
    <col min="22" max="22" width="6" style="167" customWidth="1"/>
    <col min="23" max="23" width="12" style="167" customWidth="1"/>
    <col min="24" max="24" width="1.5" style="167" customWidth="1"/>
    <col min="25" max="25" width="14.75" style="167" customWidth="1"/>
    <col min="26" max="26" width="12.75" style="168" customWidth="1"/>
    <col min="27" max="27" width="12.75" style="126" customWidth="1"/>
    <col min="28" max="28" width="9.75" style="167" customWidth="1"/>
    <col min="29" max="30" width="6.75" style="126" customWidth="1"/>
    <col min="31" max="31" width="6.125" style="167" customWidth="1"/>
    <col min="32" max="32" width="11.75" style="167" customWidth="1"/>
    <col min="33" max="33" width="15.125" style="124" customWidth="1"/>
    <col min="34" max="34" width="10.75" style="124" customWidth="1"/>
    <col min="35" max="35" width="12.75" style="125" customWidth="1"/>
    <col min="36" max="36" width="15.75" style="124" customWidth="1"/>
    <col min="37" max="37" width="10.5" style="126" customWidth="1"/>
    <col min="38" max="38" width="10.75" style="126" customWidth="1"/>
    <col min="39" max="40" width="24.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66" t="s">
        <v>34</v>
      </c>
      <c r="AC1" s="967"/>
      <c r="AD1" s="968" t="str">
        <f>IF(基本情報入力シート!G18="","",基本情報入力シート!G18)</f>
        <v>阿久比町</v>
      </c>
      <c r="AE1" s="968"/>
      <c r="AF1" s="968"/>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0" t="s">
        <v>3</v>
      </c>
      <c r="B3" s="970"/>
      <c r="C3" s="970"/>
      <c r="D3" s="970"/>
      <c r="E3" s="971"/>
      <c r="F3" s="972" t="str">
        <f>IF(基本情報入力シート!M23="","",基本情報入力シート!M23)</f>
        <v/>
      </c>
      <c r="G3" s="973"/>
      <c r="H3" s="973"/>
      <c r="I3" s="973"/>
      <c r="J3" s="973"/>
      <c r="K3" s="973"/>
      <c r="L3" s="973"/>
      <c r="M3" s="974"/>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75" t="s">
        <v>2142</v>
      </c>
      <c r="C5" s="975"/>
      <c r="D5" s="976"/>
      <c r="E5" s="976"/>
      <c r="F5" s="976"/>
      <c r="G5" s="976"/>
      <c r="H5" s="976"/>
      <c r="I5" s="976"/>
      <c r="J5" s="976"/>
      <c r="K5" s="976"/>
      <c r="L5" s="976"/>
      <c r="M5" s="976"/>
      <c r="N5" s="132">
        <f>IFERROR(SUM(Q:R)+SUM(Z:Z),"")</f>
        <v>0</v>
      </c>
      <c r="O5" s="133" t="s">
        <v>41</v>
      </c>
      <c r="P5" s="134"/>
      <c r="Q5" s="134"/>
      <c r="R5" s="429"/>
      <c r="S5" s="429"/>
      <c r="T5" s="429"/>
      <c r="U5" s="429"/>
      <c r="V5" s="429"/>
      <c r="W5" s="982" t="s">
        <v>2143</v>
      </c>
      <c r="X5" s="1015" t="s">
        <v>2116</v>
      </c>
      <c r="Y5" s="758"/>
      <c r="Z5" s="758"/>
      <c r="AA5" s="1016"/>
      <c r="AB5" s="135">
        <f>SUM(W:X)</f>
        <v>0</v>
      </c>
      <c r="AC5" s="983" t="str">
        <f>IF(AB6=0, "", IF(AB5&gt;=AB6,"○","×"))</f>
        <v/>
      </c>
      <c r="AD5" s="918" t="s">
        <v>2177</v>
      </c>
      <c r="AE5" s="919"/>
      <c r="AF5" s="919"/>
      <c r="AG5" s="131"/>
      <c r="AH5" s="131"/>
      <c r="AI5" s="127"/>
      <c r="AJ5" s="127"/>
      <c r="AK5" s="127"/>
      <c r="AL5" s="127"/>
      <c r="AM5" s="127"/>
      <c r="AN5" s="127"/>
    </row>
    <row r="6" spans="1:41" ht="30.6" customHeight="1" thickBot="1">
      <c r="A6" s="124"/>
      <c r="B6" s="1008"/>
      <c r="C6" s="1009"/>
      <c r="D6" s="924" t="s">
        <v>2144</v>
      </c>
      <c r="E6" s="924"/>
      <c r="F6" s="924"/>
      <c r="G6" s="924"/>
      <c r="H6" s="924"/>
      <c r="I6" s="924"/>
      <c r="J6" s="924"/>
      <c r="K6" s="924"/>
      <c r="L6" s="924"/>
      <c r="M6" s="924"/>
      <c r="N6" s="132">
        <f>SUM(S:S,AA:AA )</f>
        <v>0</v>
      </c>
      <c r="O6" s="133" t="s">
        <v>41</v>
      </c>
      <c r="P6" s="134"/>
      <c r="Q6" s="134"/>
      <c r="R6" s="134"/>
      <c r="S6" s="134"/>
      <c r="T6" s="137"/>
      <c r="U6" s="137"/>
      <c r="V6" s="137"/>
      <c r="W6" s="982"/>
      <c r="X6" s="1015" t="s">
        <v>2145</v>
      </c>
      <c r="Y6" s="758"/>
      <c r="Z6" s="758"/>
      <c r="AA6" s="1016"/>
      <c r="AB6" s="138">
        <f>SUM(AI:AI)</f>
        <v>0</v>
      </c>
      <c r="AC6" s="984"/>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SUM(U:U,AC:AD)</f>
        <v>0</v>
      </c>
      <c r="O7" s="133" t="s">
        <v>41</v>
      </c>
      <c r="P7" s="134"/>
      <c r="Q7" s="134"/>
      <c r="R7" s="134"/>
      <c r="S7" s="134"/>
      <c r="T7" s="137"/>
      <c r="U7" s="137"/>
      <c r="V7" s="137"/>
      <c r="W7" s="977" t="s">
        <v>2146</v>
      </c>
      <c r="X7" s="1015" t="s">
        <v>2116</v>
      </c>
      <c r="Y7" s="758"/>
      <c r="Z7" s="758"/>
      <c r="AA7" s="1016"/>
      <c r="AB7" s="141">
        <f>SUM(AF:AF)</f>
        <v>0</v>
      </c>
      <c r="AC7" s="983" t="str">
        <f>IF(AB8=0, "", IF(AB7&gt;=AB8,"○","×"))</f>
        <v/>
      </c>
      <c r="AD7" s="918" t="s">
        <v>2177</v>
      </c>
      <c r="AE7" s="919"/>
      <c r="AF7" s="919"/>
      <c r="AG7" s="131"/>
      <c r="AH7" s="131"/>
      <c r="AI7" s="127"/>
      <c r="AJ7" s="127"/>
      <c r="AK7" s="127"/>
      <c r="AL7" s="127"/>
      <c r="AM7" s="127"/>
      <c r="AN7" s="127"/>
    </row>
    <row r="8" spans="1:41" ht="25.5" customHeight="1" thickBot="1">
      <c r="A8" s="124"/>
      <c r="B8" s="952" t="s">
        <v>2106</v>
      </c>
      <c r="C8" s="952"/>
      <c r="D8" s="952"/>
      <c r="E8" s="952"/>
      <c r="F8" s="952"/>
      <c r="G8" s="952"/>
      <c r="H8" s="952"/>
      <c r="I8" s="952"/>
      <c r="J8" s="952"/>
      <c r="K8" s="952"/>
      <c r="L8" s="952"/>
      <c r="M8" s="952"/>
      <c r="N8" s="952"/>
      <c r="O8" s="952"/>
      <c r="P8" s="952"/>
      <c r="Q8" s="952"/>
      <c r="R8" s="952"/>
      <c r="S8" s="952"/>
      <c r="T8" s="952"/>
      <c r="U8" s="413"/>
      <c r="V8" s="413"/>
      <c r="W8" s="978"/>
      <c r="X8" s="1015" t="s">
        <v>2145</v>
      </c>
      <c r="Y8" s="758"/>
      <c r="Z8" s="758"/>
      <c r="AA8" s="1016"/>
      <c r="AB8" s="138">
        <f>SUM(AJ:AJ)</f>
        <v>0</v>
      </c>
      <c r="AC8" s="984"/>
      <c r="AD8" s="918"/>
      <c r="AE8" s="919"/>
      <c r="AF8" s="919"/>
      <c r="AI8" s="126"/>
      <c r="AJ8" s="127"/>
      <c r="AK8" s="127"/>
      <c r="AL8" s="127"/>
      <c r="AM8" s="127"/>
      <c r="AN8" s="127"/>
    </row>
    <row r="9" spans="1:41" ht="42" customHeight="1" thickBot="1">
      <c r="A9" s="123"/>
      <c r="B9" s="953"/>
      <c r="C9" s="953"/>
      <c r="D9" s="953"/>
      <c r="E9" s="953"/>
      <c r="F9" s="953"/>
      <c r="G9" s="953"/>
      <c r="H9" s="953"/>
      <c r="I9" s="953"/>
      <c r="J9" s="953"/>
      <c r="K9" s="953"/>
      <c r="L9" s="953"/>
      <c r="M9" s="953"/>
      <c r="N9" s="953"/>
      <c r="O9" s="954"/>
      <c r="P9" s="954"/>
      <c r="Q9" s="954"/>
      <c r="R9" s="954"/>
      <c r="S9" s="954"/>
      <c r="T9" s="953"/>
      <c r="U9" s="142"/>
      <c r="V9" s="142"/>
      <c r="W9" s="142"/>
      <c r="X9" s="143"/>
      <c r="Y9" s="142"/>
      <c r="Z9" s="142"/>
      <c r="AA9" s="144"/>
      <c r="AB9" s="144"/>
      <c r="AC9" s="144"/>
      <c r="AD9" s="144"/>
      <c r="AE9" s="144"/>
      <c r="AF9" s="144"/>
      <c r="AG9" s="144"/>
      <c r="AH9" s="412"/>
      <c r="AI9" s="124"/>
      <c r="AM9" s="127"/>
      <c r="AN9" s="127"/>
    </row>
    <row r="10" spans="1:41" ht="24" customHeight="1" thickBot="1">
      <c r="A10" s="985"/>
      <c r="B10" s="988" t="s">
        <v>2180</v>
      </c>
      <c r="C10" s="989"/>
      <c r="D10" s="989"/>
      <c r="E10" s="989"/>
      <c r="F10" s="989"/>
      <c r="G10" s="989"/>
      <c r="H10" s="989"/>
      <c r="I10" s="990"/>
      <c r="J10" s="995" t="s">
        <v>119</v>
      </c>
      <c r="K10" s="996" t="s">
        <v>120</v>
      </c>
      <c r="L10" s="997"/>
      <c r="M10" s="1002" t="s">
        <v>121</v>
      </c>
      <c r="N10" s="1005" t="s">
        <v>24</v>
      </c>
      <c r="O10" s="1010" t="s">
        <v>2056</v>
      </c>
      <c r="P10" s="979" t="s">
        <v>126</v>
      </c>
      <c r="Q10" s="980"/>
      <c r="R10" s="980"/>
      <c r="S10" s="980"/>
      <c r="T10" s="980"/>
      <c r="U10" s="980"/>
      <c r="V10" s="980"/>
      <c r="W10" s="980"/>
      <c r="X10" s="980"/>
      <c r="Y10" s="980"/>
      <c r="Z10" s="980"/>
      <c r="AA10" s="980"/>
      <c r="AB10" s="980"/>
      <c r="AC10" s="980"/>
      <c r="AD10" s="980"/>
      <c r="AE10" s="980"/>
      <c r="AF10" s="981"/>
      <c r="AG10" s="1013" t="s">
        <v>2097</v>
      </c>
      <c r="AH10" s="1014" t="s">
        <v>2098</v>
      </c>
      <c r="AI10" s="1013" t="s">
        <v>127</v>
      </c>
      <c r="AJ10" s="1014"/>
      <c r="AK10" s="969"/>
      <c r="AL10" s="969"/>
      <c r="AM10" s="127"/>
      <c r="AN10" s="127"/>
    </row>
    <row r="11" spans="1:41" ht="21.75" customHeight="1">
      <c r="A11" s="986"/>
      <c r="B11" s="936"/>
      <c r="C11" s="991"/>
      <c r="D11" s="991"/>
      <c r="E11" s="991"/>
      <c r="F11" s="991"/>
      <c r="G11" s="991"/>
      <c r="H11" s="991"/>
      <c r="I11" s="934"/>
      <c r="J11" s="946"/>
      <c r="K11" s="998"/>
      <c r="L11" s="999"/>
      <c r="M11" s="1003"/>
      <c r="N11" s="1006"/>
      <c r="O11" s="1011"/>
      <c r="P11" s="928" t="s">
        <v>1908</v>
      </c>
      <c r="Q11" s="928"/>
      <c r="R11" s="928"/>
      <c r="S11" s="928"/>
      <c r="T11" s="928"/>
      <c r="U11" s="928"/>
      <c r="V11" s="928"/>
      <c r="W11" s="928"/>
      <c r="X11" s="929"/>
      <c r="Y11" s="930" t="s">
        <v>1909</v>
      </c>
      <c r="Z11" s="931"/>
      <c r="AA11" s="931"/>
      <c r="AB11" s="931"/>
      <c r="AC11" s="931"/>
      <c r="AD11" s="931"/>
      <c r="AE11" s="931"/>
      <c r="AF11" s="932"/>
      <c r="AG11" s="1013"/>
      <c r="AH11" s="1014"/>
      <c r="AI11" s="1013"/>
      <c r="AJ11" s="1014"/>
      <c r="AK11" s="969"/>
      <c r="AL11" s="969"/>
      <c r="AM11" s="127"/>
      <c r="AN11" s="127"/>
    </row>
    <row r="12" spans="1:41" ht="36.75" customHeight="1">
      <c r="A12" s="986"/>
      <c r="B12" s="936"/>
      <c r="C12" s="991"/>
      <c r="D12" s="991"/>
      <c r="E12" s="991"/>
      <c r="F12" s="991"/>
      <c r="G12" s="991"/>
      <c r="H12" s="991"/>
      <c r="I12" s="934"/>
      <c r="J12" s="946"/>
      <c r="K12" s="1000"/>
      <c r="L12" s="1001"/>
      <c r="M12" s="1003"/>
      <c r="N12" s="1006"/>
      <c r="O12" s="1011"/>
      <c r="P12" s="933" t="s">
        <v>2178</v>
      </c>
      <c r="Q12" s="935" t="s">
        <v>2179</v>
      </c>
      <c r="R12" s="933"/>
      <c r="S12" s="945" t="s">
        <v>1912</v>
      </c>
      <c r="T12" s="945" t="s">
        <v>1911</v>
      </c>
      <c r="U12" s="941" t="s">
        <v>2181</v>
      </c>
      <c r="V12" s="939" t="s">
        <v>128</v>
      </c>
      <c r="W12" s="937" t="s">
        <v>129</v>
      </c>
      <c r="X12" s="938"/>
      <c r="Y12" s="964" t="s">
        <v>1910</v>
      </c>
      <c r="Z12" s="945" t="s">
        <v>2179</v>
      </c>
      <c r="AA12" s="945" t="s">
        <v>1912</v>
      </c>
      <c r="AB12" s="945" t="s">
        <v>1911</v>
      </c>
      <c r="AC12" s="1017" t="s">
        <v>2181</v>
      </c>
      <c r="AD12" s="1018"/>
      <c r="AE12" s="939" t="s">
        <v>128</v>
      </c>
      <c r="AF12" s="145" t="s">
        <v>129</v>
      </c>
      <c r="AG12" s="1013"/>
      <c r="AH12" s="1014"/>
      <c r="AI12" s="1013"/>
      <c r="AJ12" s="1014"/>
      <c r="AK12" s="969"/>
      <c r="AL12" s="969"/>
      <c r="AM12" s="127"/>
      <c r="AN12" s="127"/>
    </row>
    <row r="13" spans="1:41" ht="72" customHeight="1" thickBot="1">
      <c r="A13" s="987"/>
      <c r="B13" s="992"/>
      <c r="C13" s="993"/>
      <c r="D13" s="993"/>
      <c r="E13" s="993"/>
      <c r="F13" s="993"/>
      <c r="G13" s="993"/>
      <c r="H13" s="993"/>
      <c r="I13" s="994"/>
      <c r="J13" s="947"/>
      <c r="K13" s="146" t="s">
        <v>25</v>
      </c>
      <c r="L13" s="146" t="s">
        <v>26</v>
      </c>
      <c r="M13" s="1004"/>
      <c r="N13" s="1007"/>
      <c r="O13" s="1012"/>
      <c r="P13" s="934"/>
      <c r="Q13" s="936"/>
      <c r="R13" s="934"/>
      <c r="S13" s="946"/>
      <c r="T13" s="946"/>
      <c r="U13" s="942"/>
      <c r="V13" s="940"/>
      <c r="W13" s="943" t="s">
        <v>2182</v>
      </c>
      <c r="X13" s="944"/>
      <c r="Y13" s="965"/>
      <c r="Z13" s="946"/>
      <c r="AA13" s="947"/>
      <c r="AB13" s="947"/>
      <c r="AC13" s="1019"/>
      <c r="AD13" s="1020"/>
      <c r="AE13" s="940"/>
      <c r="AF13" s="147" t="s">
        <v>2182</v>
      </c>
      <c r="AG13" s="1013"/>
      <c r="AH13" s="1014"/>
      <c r="AI13" s="430" t="s">
        <v>2147</v>
      </c>
      <c r="AJ13" s="431" t="s">
        <v>2148</v>
      </c>
      <c r="AK13" s="148"/>
      <c r="AL13" s="148"/>
      <c r="AM13" s="127"/>
      <c r="AN13" s="149"/>
      <c r="AO13" s="149"/>
    </row>
    <row r="14" spans="1:41" s="156" customFormat="1" ht="30" customHeight="1">
      <c r="A14" s="150" t="s">
        <v>130</v>
      </c>
      <c r="B14" s="959" t="str">
        <f>IF(基本情報入力シート!C39="","",基本情報入力シート!C39)</f>
        <v/>
      </c>
      <c r="C14" s="960"/>
      <c r="D14" s="960"/>
      <c r="E14" s="960"/>
      <c r="F14" s="960"/>
      <c r="G14" s="960"/>
      <c r="H14" s="960"/>
      <c r="I14" s="96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2"/>
      <c r="R14" s="963"/>
      <c r="S14" s="152" t="str">
        <f>IFERROR(ROUNDDOWN(Q14*VLOOKUP(N14,【参考】数式用!$AR$2:$AW$48,MATCH(P14,【参考】数式用!$AT$4:$AW$4)+2,FALSE)*0.5, 0), "")</f>
        <v/>
      </c>
      <c r="T14" s="517"/>
      <c r="U14" s="153" t="str">
        <f>IFERROR(IF(AG14&lt;&gt;"",Q14*VLOOKUP(N14,【参考】数式用!$AG$2:$AL$48,MATCH(P14,【参考】数式用!$AI$4:$AL$4,0)+2,0), ""), "")</f>
        <v/>
      </c>
      <c r="V14" s="44"/>
      <c r="W14" s="955"/>
      <c r="X14" s="956"/>
      <c r="Y14" s="43"/>
      <c r="Z14" s="48"/>
      <c r="AA14" s="154" t="str">
        <f>IFERROR(IF(Y14="ー", "", ROUNDDOWN(Z14*VLOOKUP(N14,【参考】数式用!$AR$2:$AW$48,MATCH(Y14,【参考】数式用!$AT$4:$AW$4)+2,FALSE)*0.5, 0)), "")</f>
        <v/>
      </c>
      <c r="AB14" s="49"/>
      <c r="AC14" s="957" t="str">
        <f>IFERROR(IF(AG14&lt;&gt;"",Z14*VLOOKUP(N14,【参考】数式用!$AG$2:$AL$48,MATCH(Y14,【参考】数式用!$AI$4:$AL$4,0)+2,0), ""), "")</f>
        <v/>
      </c>
      <c r="AD14" s="95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3hBZrgfIE/ChwI0vW7tlygwS1vYxK9w8WxClxr7HIdF5GGvj7m9BIQB2eujLOqT4UG5iPAH7+2dBiPniSBXSyg==" saltValue="LhU8uKW9bPQrzZIgBejKfQ==" spinCount="100000"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8055">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dataValidation type="whole" operator="greaterThanOrEqual" allowBlank="1" showInputMessage="1" showErrorMessage="1" prompt="要件を満たす職員数を記入してください。" sqref="W14:X2013 AF14:AF2013">
      <formula1>0</formula1>
    </dataValidation>
    <dataValidation operator="greaterThanOrEqual" allowBlank="1" showInputMessage="1" showErrorMessage="1" prompt="要件を満たす職員数を記入してください。" sqref="AH14:AH2013 AH10 AG1:AG4 AG9:AG10 AG14:AG1048576"/>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14:formula1>
            <xm:f>【参考】数式用!$AP$2:$AP$6</xm:f>
          </x14:formula1>
          <xm:sqref>Y14:Y2013</xm:sqref>
        </x14:dataValidation>
        <x14:dataValidation type="list" allowBlank="1" showInputMessage="1" showErrorMessage="1">
          <x14:formula1>
            <xm:f>【参考】数式用!$AN$6:$AN$7</xm:f>
          </x14:formula1>
          <xm:sqref>V14:V2013 AE14:AE2013 T14:T2013 AB14:AB2013</xm:sqref>
        </x14:dataValidation>
        <x14:dataValidation type="list" allowBlank="1" showInputMessage="1" showErrorMessage="1">
          <x14:formula1>
            <xm:f>【参考】数式用!$L$4:$AD$4</xm:f>
          </x14:formula1>
          <xm:sqref>O14:O2013</xm:sqref>
        </x14:dataValidation>
        <x14:dataValidation type="list" allowBlank="1" showInputMessage="1" showErrorMessage="1">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5" style="7" customWidth="1"/>
    <col min="2" max="2" width="8" style="7" customWidth="1"/>
    <col min="3" max="9" width="7.75" style="7" bestFit="1" customWidth="1"/>
    <col min="10" max="11" width="7.5" style="7" bestFit="1" customWidth="1"/>
    <col min="12" max="24" width="7.75" style="7" bestFit="1" customWidth="1"/>
    <col min="25" max="29" width="8.25" style="7" bestFit="1" customWidth="1"/>
    <col min="30" max="30" width="8.25" style="7" customWidth="1"/>
    <col min="31" max="31" width="11.625" style="7" customWidth="1"/>
    <col min="32" max="32" width="9" style="7"/>
    <col min="33" max="33" width="57.125" style="7" customWidth="1"/>
    <col min="34" max="34" width="9" style="109"/>
    <col min="35" max="35" width="8" style="7" customWidth="1"/>
    <col min="36" max="37" width="9" style="7"/>
    <col min="38" max="38" width="9.25" style="7" customWidth="1"/>
    <col min="39" max="41" width="9" style="7"/>
    <col min="42" max="42" width="17.125" style="7" customWidth="1"/>
    <col min="43" max="43" width="9" style="7"/>
    <col min="44" max="44" width="55.125" style="7" customWidth="1"/>
    <col min="45" max="45" width="9.125" style="109" customWidth="1"/>
    <col min="46" max="46" width="8.5" style="7" customWidth="1"/>
    <col min="47" max="50" width="9" style="7"/>
    <col min="51" max="51" width="26.5" style="7" customWidth="1"/>
    <col min="52" max="52" width="26.375" style="7" customWidth="1"/>
    <col min="53" max="53" width="50.5" style="7" customWidth="1"/>
    <col min="54" max="16384" width="9" style="7"/>
  </cols>
  <sheetData>
    <row r="1" spans="1:54" ht="14.2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4.2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4.2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4.2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4.2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4.2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B49" sqref="B49:I49"/>
    </sheetView>
  </sheetViews>
  <sheetFormatPr defaultRowHeight="13.5"/>
  <cols>
    <col min="1" max="1" width="16.75" customWidth="1"/>
    <col min="3" max="3" width="14.5" style="7" customWidth="1"/>
    <col min="4" max="4" width="14.5" style="7" bestFit="1" customWidth="1"/>
  </cols>
  <sheetData>
    <row r="1" spans="1:4" ht="14.25" thickBot="1">
      <c r="A1" s="6" t="s">
        <v>146</v>
      </c>
      <c r="C1" s="6" t="s">
        <v>147</v>
      </c>
    </row>
    <row r="2" spans="1:4" ht="14.2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4.2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4.2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9F4F041C46ECE49BB7335103DDD4427" ma:contentTypeVersion="8" ma:contentTypeDescription="新しいドキュメントを作成します。" ma:contentTypeScope="" ma:versionID="9cc01496cdae8839eed8c048c75b35d8">
  <xsd:schema xmlns:xsd="http://www.w3.org/2001/XMLSchema" xmlns:xs="http://www.w3.org/2001/XMLSchema" xmlns:p="http://schemas.microsoft.com/office/2006/metadata/properties" xmlns:ns2="1e321117-8ed2-4fcd-bad6-0f9f462577b5" targetNamespace="http://schemas.microsoft.com/office/2006/metadata/properties" ma:root="true" ma:fieldsID="6b75a3e5d7e0f0d55a5c0aa3bcf9522d" ns2:_="">
    <xsd:import namespace="1e321117-8ed2-4fcd-bad6-0f9f462577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321117-8ed2-4fcd-bad6-0f9f46257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4CCA3D-23B1-40A5-9A1C-C6DC281454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321117-8ed2-4fcd-bad6-0f9f462577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BC88C7-6105-43C4-AA74-47F583BCBD8E}">
  <ds:schemaRefs>
    <ds:schemaRef ds:uri="http://purl.org/dc/elements/1.1/"/>
    <ds:schemaRef ds:uri="http://schemas.microsoft.com/office/2006/documentManagement/types"/>
    <ds:schemaRef ds:uri="http://www.w3.org/XML/1998/namespace"/>
    <ds:schemaRef ds:uri="e60fd174-b192-4fdb-8980-a9c623028ceb"/>
    <ds:schemaRef ds:uri="http://purl.org/dc/dcmitype/"/>
    <ds:schemaRef ds:uri="http://purl.org/dc/terms/"/>
    <ds:schemaRef ds:uri="http://schemas.microsoft.com/office/infopath/2007/PartnerControls"/>
    <ds:schemaRef ds:uri="http://schemas.openxmlformats.org/package/2006/metadata/core-properties"/>
    <ds:schemaRef ds:uri="263dbbe5-076b-4606-a03b-9598f5f2f35a"/>
    <ds:schemaRef ds:uri="http://schemas.microsoft.com/office/2006/metadata/properties"/>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市田 真也</cp:lastModifiedBy>
  <cp:revision/>
  <cp:lastPrinted>2025-02-07T08:53:54Z</cp:lastPrinted>
  <dcterms:created xsi:type="dcterms:W3CDTF">2023-01-10T13:53:21Z</dcterms:created>
  <dcterms:modified xsi:type="dcterms:W3CDTF">2025-02-25T02:10:26Z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0x01010029F4F041C46ECE49BB7335103DDD4427</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